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Templete\"/>
    </mc:Choice>
  </mc:AlternateContent>
  <bookViews>
    <workbookView xWindow="0" yWindow="0" windowWidth="23040" windowHeight="8676" tabRatio="943"/>
  </bookViews>
  <sheets>
    <sheet name="Project Highlights" sheetId="1" r:id="rId1"/>
    <sheet name="FIX and Working Capital" sheetId="2" r:id="rId2"/>
    <sheet name="Annual Cost" sheetId="3" r:id="rId3"/>
    <sheet name="Revenue and Profit" sheetId="4" r:id="rId4"/>
    <sheet name="Machinery " sheetId="19" r:id="rId5"/>
    <sheet name="Raw M" sheetId="18" r:id="rId6"/>
  </sheets>
  <definedNames>
    <definedName name="_xlnm.Print_Area" localSheetId="2">'Annual Cost'!$A$1:$G$75</definedName>
    <definedName name="_xlnm.Print_Area" localSheetId="1">'FIX and Working Capital'!$A$1:$G$52</definedName>
    <definedName name="_xlnm.Print_Area" localSheetId="4">'Machinery '!$A$4:$D$23</definedName>
    <definedName name="_xlnm.Print_Area" localSheetId="0">'Project Highlights'!$A$1:$C$37</definedName>
    <definedName name="_xlnm.Print_Area" localSheetId="3">'Revenue and Profit'!$A$1:$F$22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8" i="3" l="1"/>
  <c r="C38" i="2" s="1"/>
  <c r="F38" i="2" s="1"/>
  <c r="F61" i="3"/>
  <c r="F54" i="3"/>
  <c r="F53" i="3"/>
  <c r="F52" i="3"/>
  <c r="F51" i="3"/>
  <c r="F50" i="3"/>
  <c r="C49" i="3"/>
  <c r="F39" i="3"/>
  <c r="G38" i="3" s="1"/>
  <c r="F34" i="3"/>
  <c r="F33" i="3"/>
  <c r="F32" i="3"/>
  <c r="F31" i="3"/>
  <c r="G21" i="3"/>
  <c r="D20" i="3"/>
  <c r="D19" i="3"/>
  <c r="D18" i="3"/>
  <c r="D17" i="3"/>
  <c r="C43" i="2"/>
  <c r="F43" i="2" s="1"/>
  <c r="C14" i="3"/>
  <c r="F57" i="3" l="1"/>
  <c r="G49" i="3" s="1"/>
  <c r="F37" i="3"/>
  <c r="G30" i="3" s="1"/>
  <c r="C13" i="3"/>
  <c r="C18" i="3" s="1"/>
  <c r="C19" i="3"/>
  <c r="F14" i="3"/>
  <c r="C12" i="3"/>
  <c r="C60" i="3"/>
  <c r="F60" i="3" s="1"/>
  <c r="G59" i="3" s="1"/>
  <c r="C40" i="2" s="1"/>
  <c r="F40" i="2" s="1"/>
  <c r="C39" i="2" l="1"/>
  <c r="F39" i="2" s="1"/>
  <c r="F13" i="3"/>
  <c r="C15" i="3"/>
  <c r="F15" i="3" s="1"/>
  <c r="C41" i="3"/>
  <c r="F41" i="3" s="1"/>
  <c r="G40" i="3" s="1"/>
  <c r="F32" i="2"/>
  <c r="C65" i="3"/>
  <c r="F65" i="3" s="1"/>
  <c r="F18" i="3"/>
  <c r="C17" i="3"/>
  <c r="F12" i="3"/>
  <c r="F28" i="2"/>
  <c r="C66" i="3"/>
  <c r="F66" i="3" s="1"/>
  <c r="F19" i="3"/>
  <c r="C22" i="4"/>
  <c r="C20" i="3" l="1"/>
  <c r="C67" i="3" s="1"/>
  <c r="F67" i="3" s="1"/>
  <c r="C51" i="2"/>
  <c r="F35" i="2"/>
  <c r="F34" i="2"/>
  <c r="C43" i="3" s="1"/>
  <c r="F43" i="3" s="1"/>
  <c r="G42" i="3" s="1"/>
  <c r="G11" i="3"/>
  <c r="C64" i="3"/>
  <c r="F64" i="3" s="1"/>
  <c r="F17" i="3"/>
  <c r="F20" i="3" l="1"/>
  <c r="G16" i="3"/>
  <c r="C42" i="2" s="1"/>
  <c r="F42" i="2" s="1"/>
  <c r="G63" i="3"/>
  <c r="C41" i="2" s="1"/>
  <c r="F41" i="2" s="1"/>
  <c r="F45" i="2" l="1"/>
  <c r="C52" i="2" s="1"/>
  <c r="G44" i="3"/>
  <c r="F47" i="2" l="1"/>
  <c r="F48" i="2"/>
  <c r="D74" i="3"/>
  <c r="C50" i="2"/>
  <c r="C69" i="3" l="1"/>
  <c r="F69" i="3" s="1"/>
  <c r="G68" i="3" s="1"/>
  <c r="G70" i="3" s="1"/>
  <c r="D75" i="3" s="1"/>
  <c r="D73" i="3" s="1"/>
</calcChain>
</file>

<file path=xl/sharedStrings.xml><?xml version="1.0" encoding="utf-8"?>
<sst xmlns="http://schemas.openxmlformats.org/spreadsheetml/2006/main" count="323" uniqueCount="197">
  <si>
    <t>Project Highlights</t>
  </si>
  <si>
    <t>Name of the Company</t>
  </si>
  <si>
    <t>Name of the Project</t>
  </si>
  <si>
    <t>Location of  the office</t>
  </si>
  <si>
    <t>Location of  the Industry</t>
  </si>
  <si>
    <t>Working Schedule</t>
  </si>
  <si>
    <t>Days/Year</t>
  </si>
  <si>
    <t>Shift/Day</t>
  </si>
  <si>
    <t xml:space="preserve"> Hours/Shift</t>
  </si>
  <si>
    <t>Type/Scale of Industry</t>
  </si>
  <si>
    <t>Annual Capacity</t>
  </si>
  <si>
    <t>Manpower</t>
  </si>
  <si>
    <t>Persons</t>
  </si>
  <si>
    <t>Direct Staff</t>
  </si>
  <si>
    <t>Indirect Staff</t>
  </si>
  <si>
    <t>Electricity/Power Requirement</t>
  </si>
  <si>
    <t>kVA</t>
  </si>
  <si>
    <t>Total Investment</t>
  </si>
  <si>
    <t>Rs.</t>
  </si>
  <si>
    <t>Fixed Asset Investment</t>
  </si>
  <si>
    <t>Working Capital Investment</t>
  </si>
  <si>
    <t xml:space="preserve">Loan from financial institutions </t>
  </si>
  <si>
    <t>On fixed asset/Long Term Loan</t>
  </si>
  <si>
    <t>On working capital/Short Term Loan</t>
  </si>
  <si>
    <t>Equity Investment</t>
  </si>
  <si>
    <t xml:space="preserve">On Fixed Asset </t>
  </si>
  <si>
    <t xml:space="preserve">On Working Capital </t>
  </si>
  <si>
    <t>Annual Operation Cost</t>
  </si>
  <si>
    <t>Fixed Operation cost</t>
  </si>
  <si>
    <t>Variable Operation Cost</t>
  </si>
  <si>
    <t>Revenue/Profit</t>
  </si>
  <si>
    <t>Gross Sales Revenue</t>
  </si>
  <si>
    <t>Net Sales Revenue</t>
  </si>
  <si>
    <t>Annual Net Profit-Rs. (After Tax)</t>
  </si>
  <si>
    <t>Financial Appraisal-Indicators</t>
  </si>
  <si>
    <t>Breakeven Point (BEP)</t>
  </si>
  <si>
    <t>Return of Equity (RoE)</t>
  </si>
  <si>
    <t>Return on Investment (RoI)</t>
  </si>
  <si>
    <t xml:space="preserve">Fixed Assest Investment </t>
  </si>
  <si>
    <t>SN</t>
  </si>
  <si>
    <t>Particulars</t>
  </si>
  <si>
    <t>Quantity</t>
  </si>
  <si>
    <t>Unit</t>
  </si>
  <si>
    <t xml:space="preserve"> Rate</t>
  </si>
  <si>
    <t>Amount</t>
  </si>
  <si>
    <t>A</t>
  </si>
  <si>
    <t>Land and land development</t>
  </si>
  <si>
    <t>Land Development</t>
  </si>
  <si>
    <t>LS</t>
  </si>
  <si>
    <t>B</t>
  </si>
  <si>
    <t>Building and Civil Works</t>
  </si>
  <si>
    <t>Main Factory Shed pf GI Sheets laid on Iron truss with walls of burnt bricks set in cement mortar, load bearing structure (on Lease)</t>
  </si>
  <si>
    <t>Office cume finished goods godown (on Lease)</t>
  </si>
  <si>
    <t>Electrification and sanitation works</t>
  </si>
  <si>
    <t>Drainage, boundary wqall and civil works</t>
  </si>
  <si>
    <t>C</t>
  </si>
  <si>
    <t xml:space="preserve">Plant, Machinery and Equipment </t>
  </si>
  <si>
    <t>(Detail list is given in Annex-I) Total Cost includes freight, custom,insurance,installed and commissionng costs</t>
  </si>
  <si>
    <t>D</t>
  </si>
  <si>
    <t>Furniture, Fixture and Office Equipment</t>
  </si>
  <si>
    <t xml:space="preserve">Furniture and Fixtures </t>
  </si>
  <si>
    <t xml:space="preserve">Office Equipments </t>
  </si>
  <si>
    <t>E</t>
  </si>
  <si>
    <t>Vehicles</t>
  </si>
  <si>
    <t>Motorcycle</t>
  </si>
  <si>
    <t>Van</t>
  </si>
  <si>
    <t>F</t>
  </si>
  <si>
    <t>Pre-Operating Expenses</t>
  </si>
  <si>
    <t>Detaile engineering and Design Expenses</t>
  </si>
  <si>
    <t>Feasibility study and studies expenses</t>
  </si>
  <si>
    <t>Training of workers and personnel</t>
  </si>
  <si>
    <t>Resitration and Legal Expenses</t>
  </si>
  <si>
    <t>Travelling and Conveyance</t>
  </si>
  <si>
    <t xml:space="preserve">Project Management Expenses </t>
  </si>
  <si>
    <t>Miscellaneous and Contingency</t>
  </si>
  <si>
    <t>Subtotal</t>
  </si>
  <si>
    <t>Interest on loan during construction period</t>
  </si>
  <si>
    <t>Effective interest period</t>
  </si>
  <si>
    <t>Years</t>
  </si>
  <si>
    <t>Rate of interest on long term loan</t>
  </si>
  <si>
    <t>%</t>
  </si>
  <si>
    <t>Loan (As % of total fixed Asset)</t>
  </si>
  <si>
    <t>Total Fixed Assets (A+B+C+D+E+F)</t>
  </si>
  <si>
    <t>Total Fixed Assets Investment</t>
  </si>
  <si>
    <t xml:space="preserve">Loan </t>
  </si>
  <si>
    <t>Equity</t>
  </si>
  <si>
    <t xml:space="preserve">Working Capital  Investment </t>
  </si>
  <si>
    <t>Annual Requirement</t>
  </si>
  <si>
    <t>Coverage Years</t>
  </si>
  <si>
    <t>Raw Materials</t>
  </si>
  <si>
    <t>Direct and Indirect Staff Salary</t>
  </si>
  <si>
    <t>Utilities</t>
  </si>
  <si>
    <t>Repair and Maintenance</t>
  </si>
  <si>
    <t>Insurance</t>
  </si>
  <si>
    <t>Office Overhead</t>
  </si>
  <si>
    <t>Cash in Hand</t>
  </si>
  <si>
    <t>Total Working Capital Investment</t>
  </si>
  <si>
    <t xml:space="preserve"> </t>
  </si>
  <si>
    <t xml:space="preserve">Total Fixed Asset Investment: </t>
  </si>
  <si>
    <t>Total Working Capital Investment:</t>
  </si>
  <si>
    <t>Page 3 and 4 of 8</t>
  </si>
  <si>
    <t xml:space="preserve"> Annual Operation Cost</t>
  </si>
  <si>
    <t>Basis of Calculation</t>
  </si>
  <si>
    <t>a</t>
  </si>
  <si>
    <t>b</t>
  </si>
  <si>
    <t>Working Days/Annum:</t>
  </si>
  <si>
    <t>Days</t>
  </si>
  <si>
    <t>c</t>
  </si>
  <si>
    <t>Working Shifts/day:</t>
  </si>
  <si>
    <t>Shifts</t>
  </si>
  <si>
    <t>d</t>
  </si>
  <si>
    <t>Working Hours/shift:</t>
  </si>
  <si>
    <t>Hours</t>
  </si>
  <si>
    <t>Fixed Operation Cost</t>
  </si>
  <si>
    <t>Total</t>
  </si>
  <si>
    <t>Depriciation</t>
  </si>
  <si>
    <t>Building and Civil works</t>
  </si>
  <si>
    <t>Machineries and Equipments</t>
  </si>
  <si>
    <t>Furniture, Fixtures and Office Equipment</t>
  </si>
  <si>
    <t>Stationery and Printing</t>
  </si>
  <si>
    <t>Travelling</t>
  </si>
  <si>
    <t>Communication  Expenses</t>
  </si>
  <si>
    <t>Legal and Auditing</t>
  </si>
  <si>
    <t>Advertisement and promotion</t>
  </si>
  <si>
    <t>Social welfare</t>
  </si>
  <si>
    <t>Environment monitoring and mitigation</t>
  </si>
  <si>
    <t xml:space="preserve">Miscellaneous </t>
  </si>
  <si>
    <t>General Manager</t>
  </si>
  <si>
    <t>Per Month</t>
  </si>
  <si>
    <t>Admin/ Account/ Market  Officer</t>
  </si>
  <si>
    <t>Pocurement, Store, Sales Officer Assistant</t>
  </si>
  <si>
    <t>Office Helper/Watchman</t>
  </si>
  <si>
    <t>Perks &amp; Incentives</t>
  </si>
  <si>
    <t>Fixed Electricity Charges (kVA)</t>
  </si>
  <si>
    <t xml:space="preserve">Electricity Demand Charge </t>
  </si>
  <si>
    <t>Rs./kVA/Month</t>
  </si>
  <si>
    <t xml:space="preserve">Amortization </t>
  </si>
  <si>
    <t>Amortization of Pre-operating Expenses</t>
  </si>
  <si>
    <t>G</t>
  </si>
  <si>
    <t>Interest on Long Term Loan</t>
  </si>
  <si>
    <t>Total Fixed Operation Cost (A+B+C+D+E+F+G)</t>
  </si>
  <si>
    <t>Raw Materials (Detail list is given in ANNEX -II)</t>
  </si>
  <si>
    <t>Direct Staffs</t>
  </si>
  <si>
    <t>Production Manager</t>
  </si>
  <si>
    <t>per month</t>
  </si>
  <si>
    <t>Supervisor</t>
  </si>
  <si>
    <t>Skilled Workers and Operators</t>
  </si>
  <si>
    <t>Semi skilled Workers</t>
  </si>
  <si>
    <t>Un-skilled workers</t>
  </si>
  <si>
    <t xml:space="preserve">Employer Welfare and Perks  </t>
  </si>
  <si>
    <t>Rs./month</t>
  </si>
  <si>
    <t xml:space="preserve">Electricity </t>
  </si>
  <si>
    <t>kWh</t>
  </si>
  <si>
    <t>Fuels for Fuel for Generators and vehicles</t>
  </si>
  <si>
    <t>lts./year</t>
  </si>
  <si>
    <t xml:space="preserve"> Water,Chemicals,Lubricants etc</t>
  </si>
  <si>
    <t>Rs./Year</t>
  </si>
  <si>
    <t>Interest on Short Term Loan</t>
  </si>
  <si>
    <t>Total Variable Operation Cost (A+B+C+D+E)</t>
  </si>
  <si>
    <t xml:space="preserve"> Total Annual Operation Cost</t>
  </si>
  <si>
    <t>NRS</t>
  </si>
  <si>
    <t>Total Fixed Operation Cost:</t>
  </si>
  <si>
    <t>Total Variable Operation Cost:</t>
  </si>
  <si>
    <t xml:space="preserve"> Annual Sales Revenue and Profit</t>
  </si>
  <si>
    <t>Product/Services</t>
  </si>
  <si>
    <t>Total Gross Sales Revenue</t>
  </si>
  <si>
    <t>Sales and Distribution Expenses</t>
  </si>
  <si>
    <t>Total Annual Operation Cost</t>
  </si>
  <si>
    <t>Gross Profit</t>
  </si>
  <si>
    <t xml:space="preserve">Tax </t>
  </si>
  <si>
    <t>Net Profit</t>
  </si>
  <si>
    <t xml:space="preserve"> Financial Appraisal</t>
  </si>
  <si>
    <t>Financial Indicator</t>
  </si>
  <si>
    <t>Return on Investment (ROI)</t>
  </si>
  <si>
    <t>Total investment</t>
  </si>
  <si>
    <t>Return on Equity (ROE)</t>
  </si>
  <si>
    <t>Total equity</t>
  </si>
  <si>
    <t>Break Even Point (BEP)</t>
  </si>
  <si>
    <t>a      Fixed Operating cost</t>
  </si>
  <si>
    <t>b       Variable cost</t>
  </si>
  <si>
    <t>c       Net sales revenue</t>
  </si>
  <si>
    <t>ANNEX I</t>
  </si>
  <si>
    <t xml:space="preserve">List of Plant, Machineries and Equipment </t>
  </si>
  <si>
    <t>S.N.</t>
  </si>
  <si>
    <t>Name</t>
  </si>
  <si>
    <t>ANNEX II</t>
  </si>
  <si>
    <t xml:space="preserve">List of Raw Materials </t>
  </si>
  <si>
    <t>S.No.</t>
  </si>
  <si>
    <t>Rate</t>
  </si>
  <si>
    <t>Amount-Rs</t>
  </si>
  <si>
    <t>Product/Service</t>
  </si>
  <si>
    <t xml:space="preserve">Quantity </t>
  </si>
  <si>
    <t>Land</t>
  </si>
  <si>
    <t>………………………….</t>
  </si>
  <si>
    <t>……………………………………….</t>
  </si>
  <si>
    <t>…………………………</t>
  </si>
  <si>
    <t>……………………………….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</si>
</sst>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0.0%"/>
  </numFmts>
  <fonts count="20">
    <font>
      <sz val="11"/>
      <color theme="1"/>
      <name val="Calibri"/>
      <charset val="134"/>
      <scheme val="minor"/>
    </font>
    <font>
      <b/>
      <sz val="11"/>
      <color theme="1"/>
      <name val="Times New Roman"/>
      <charset val="134"/>
    </font>
    <font>
      <sz val="11"/>
      <color theme="1"/>
      <name val="Times New Roman"/>
      <charset val="134"/>
    </font>
    <font>
      <sz val="10"/>
      <color theme="1"/>
      <name val="Times New Roman"/>
      <charset val="134"/>
    </font>
    <font>
      <b/>
      <sz val="10"/>
      <color theme="1"/>
      <name val="Times New Roman"/>
      <charset val="134"/>
    </font>
    <font>
      <sz val="14"/>
      <color theme="1"/>
      <name val="Calibri"/>
      <charset val="134"/>
      <scheme val="minor"/>
    </font>
    <font>
      <b/>
      <sz val="12"/>
      <color theme="1"/>
      <name val="Calibri"/>
      <charset val="134"/>
      <scheme val="minor"/>
    </font>
    <font>
      <i/>
      <sz val="12"/>
      <color theme="1"/>
      <name val="Calibri"/>
      <charset val="134"/>
      <scheme val="minor"/>
    </font>
    <font>
      <sz val="12"/>
      <color theme="1"/>
      <name val="Calibri"/>
      <charset val="134"/>
      <scheme val="minor"/>
    </font>
    <font>
      <i/>
      <sz val="10"/>
      <color theme="1"/>
      <name val="Times New Roman"/>
      <charset val="134"/>
    </font>
    <font>
      <b/>
      <sz val="16"/>
      <color theme="1"/>
      <name val="Calibri"/>
      <charset val="134"/>
      <scheme val="minor"/>
    </font>
    <font>
      <b/>
      <i/>
      <sz val="12"/>
      <color theme="1"/>
      <name val="Calibri"/>
      <charset val="134"/>
      <scheme val="minor"/>
    </font>
    <font>
      <b/>
      <sz val="14"/>
      <color theme="1"/>
      <name val="Calibri"/>
      <charset val="134"/>
      <scheme val="minor"/>
    </font>
    <font>
      <b/>
      <sz val="10"/>
      <color theme="0"/>
      <name val="Times New Roman"/>
      <charset val="134"/>
    </font>
    <font>
      <b/>
      <i/>
      <sz val="10"/>
      <color theme="1"/>
      <name val="Times New Roman"/>
      <charset val="134"/>
    </font>
    <font>
      <sz val="10"/>
      <color rgb="FF000000"/>
      <name val="Times New Roman"/>
      <charset val="134"/>
    </font>
    <font>
      <sz val="12"/>
      <color rgb="FF222222"/>
      <name val="Times New Roman"/>
      <charset val="134"/>
    </font>
    <font>
      <sz val="12"/>
      <color theme="1"/>
      <name val="Times New Roman"/>
      <charset val="134"/>
    </font>
    <font>
      <sz val="12"/>
      <color rgb="FF000000"/>
      <name val="Times New Roman"/>
      <charset val="134"/>
    </font>
    <font>
      <sz val="11"/>
      <color theme="1"/>
      <name val="Calibri"/>
      <charset val="134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43" fontId="19" fillId="0" borderId="0" applyFont="0" applyFill="0" applyBorder="0" applyAlignment="0" applyProtection="0"/>
    <xf numFmtId="9" fontId="19" fillId="0" borderId="0" applyFont="0" applyFill="0" applyBorder="0" applyAlignment="0" applyProtection="0"/>
  </cellStyleXfs>
  <cellXfs count="177">
    <xf numFmtId="0" fontId="0" fillId="0" borderId="0" xfId="0"/>
    <xf numFmtId="164" fontId="2" fillId="0" borderId="1" xfId="1" applyNumberFormat="1" applyFont="1" applyBorder="1"/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/>
    <xf numFmtId="164" fontId="3" fillId="0" borderId="1" xfId="1" applyNumberFormat="1" applyFont="1" applyBorder="1"/>
    <xf numFmtId="1" fontId="3" fillId="0" borderId="1" xfId="0" applyNumberFormat="1" applyFont="1" applyBorder="1"/>
    <xf numFmtId="0" fontId="3" fillId="0" borderId="1" xfId="0" applyFont="1" applyBorder="1" applyAlignment="1">
      <alignment wrapText="1"/>
    </xf>
    <xf numFmtId="2" fontId="3" fillId="0" borderId="1" xfId="0" applyNumberFormat="1" applyFont="1" applyBorder="1"/>
    <xf numFmtId="164" fontId="0" fillId="0" borderId="1" xfId="0" applyNumberFormat="1" applyBorder="1"/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/>
    </xf>
    <xf numFmtId="164" fontId="4" fillId="0" borderId="1" xfId="1" applyNumberFormat="1" applyFont="1" applyBorder="1" applyAlignment="1"/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left" vertical="center"/>
    </xf>
    <xf numFmtId="0" fontId="7" fillId="0" borderId="0" xfId="0" applyFont="1"/>
    <xf numFmtId="0" fontId="8" fillId="0" borderId="0" xfId="0" applyFont="1"/>
    <xf numFmtId="0" fontId="4" fillId="0" borderId="1" xfId="0" applyFont="1" applyBorder="1" applyAlignment="1">
      <alignment horizontal="center"/>
    </xf>
    <xf numFmtId="0" fontId="3" fillId="0" borderId="1" xfId="0" applyFont="1" applyBorder="1" applyAlignment="1">
      <alignment horizontal="left" vertical="center" wrapText="1"/>
    </xf>
    <xf numFmtId="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164" fontId="3" fillId="0" borderId="1" xfId="1" applyNumberFormat="1" applyFont="1" applyBorder="1" applyAlignment="1">
      <alignment horizontal="left" vertical="center"/>
    </xf>
    <xf numFmtId="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/>
    <xf numFmtId="165" fontId="3" fillId="0" borderId="1" xfId="0" applyNumberFormat="1" applyFont="1" applyBorder="1"/>
    <xf numFmtId="9" fontId="3" fillId="0" borderId="1" xfId="0" applyNumberFormat="1" applyFont="1" applyBorder="1"/>
    <xf numFmtId="0" fontId="3" fillId="0" borderId="0" xfId="0" applyFont="1"/>
    <xf numFmtId="0" fontId="9" fillId="0" borderId="1" xfId="0" applyFont="1" applyBorder="1"/>
    <xf numFmtId="164" fontId="9" fillId="0" borderId="1" xfId="1" applyNumberFormat="1" applyFont="1" applyBorder="1"/>
    <xf numFmtId="0" fontId="9" fillId="0" borderId="0" xfId="0" applyFont="1"/>
    <xf numFmtId="10" fontId="3" fillId="0" borderId="1" xfId="2" applyNumberFormat="1" applyFont="1" applyBorder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4" fillId="0" borderId="1" xfId="0" applyFont="1" applyBorder="1" applyAlignment="1">
      <alignment horizontal="right"/>
    </xf>
    <xf numFmtId="0" fontId="14" fillId="0" borderId="1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3" fillId="0" borderId="1" xfId="0" applyFont="1" applyBorder="1" applyAlignment="1">
      <alignment horizontal="right"/>
    </xf>
    <xf numFmtId="164" fontId="3" fillId="0" borderId="1" xfId="1" applyNumberFormat="1" applyFont="1" applyBorder="1" applyAlignment="1">
      <alignment wrapText="1"/>
    </xf>
    <xf numFmtId="0" fontId="4" fillId="0" borderId="1" xfId="0" applyFont="1" applyBorder="1" applyAlignment="1">
      <alignment horizontal="right"/>
    </xf>
    <xf numFmtId="0" fontId="14" fillId="0" borderId="1" xfId="0" applyFont="1" applyBorder="1"/>
    <xf numFmtId="164" fontId="14" fillId="0" borderId="1" xfId="1" applyNumberFormat="1" applyFont="1" applyBorder="1"/>
    <xf numFmtId="164" fontId="14" fillId="0" borderId="1" xfId="0" applyNumberFormat="1" applyFont="1" applyBorder="1"/>
    <xf numFmtId="0" fontId="14" fillId="0" borderId="7" xfId="0" applyFont="1" applyBorder="1"/>
    <xf numFmtId="0" fontId="3" fillId="0" borderId="8" xfId="0" applyFont="1" applyBorder="1"/>
    <xf numFmtId="0" fontId="15" fillId="0" borderId="1" xfId="0" applyFont="1" applyBorder="1" applyAlignment="1">
      <alignment vertical="center"/>
    </xf>
    <xf numFmtId="0" fontId="15" fillId="0" borderId="1" xfId="0" applyFont="1" applyBorder="1" applyAlignment="1">
      <alignment horizontal="center" vertical="center"/>
    </xf>
    <xf numFmtId="164" fontId="15" fillId="0" borderId="1" xfId="1" applyNumberFormat="1" applyFont="1" applyBorder="1" applyAlignment="1">
      <alignment horizontal="right" vertical="center"/>
    </xf>
    <xf numFmtId="0" fontId="3" fillId="0" borderId="5" xfId="0" applyFont="1" applyBorder="1"/>
    <xf numFmtId="0" fontId="3" fillId="0" borderId="3" xfId="0" applyFont="1" applyBorder="1"/>
    <xf numFmtId="0" fontId="14" fillId="0" borderId="6" xfId="0" applyFont="1" applyBorder="1"/>
    <xf numFmtId="0" fontId="14" fillId="0" borderId="9" xfId="0" applyFont="1" applyBorder="1"/>
    <xf numFmtId="164" fontId="14" fillId="0" borderId="6" xfId="1" applyNumberFormat="1" applyFont="1" applyBorder="1"/>
    <xf numFmtId="0" fontId="15" fillId="0" borderId="1" xfId="0" applyFont="1" applyBorder="1" applyAlignment="1">
      <alignment vertical="center" wrapText="1"/>
    </xf>
    <xf numFmtId="0" fontId="15" fillId="0" borderId="1" xfId="0" applyFont="1" applyBorder="1" applyAlignment="1">
      <alignment horizontal="center" vertical="center" wrapText="1"/>
    </xf>
    <xf numFmtId="0" fontId="3" fillId="0" borderId="6" xfId="0" applyFont="1" applyBorder="1"/>
    <xf numFmtId="164" fontId="3" fillId="0" borderId="1" xfId="1" applyNumberFormat="1" applyFont="1" applyBorder="1" applyAlignment="1">
      <alignment vertical="center"/>
    </xf>
    <xf numFmtId="9" fontId="14" fillId="0" borderId="1" xfId="0" applyNumberFormat="1" applyFont="1" applyBorder="1"/>
    <xf numFmtId="164" fontId="4" fillId="0" borderId="1" xfId="0" applyNumberFormat="1" applyFont="1" applyBorder="1"/>
    <xf numFmtId="0" fontId="14" fillId="0" borderId="1" xfId="0" applyFont="1" applyBorder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164" fontId="14" fillId="0" borderId="1" xfId="0" applyNumberFormat="1" applyFont="1" applyBorder="1" applyAlignment="1">
      <alignment vertical="center"/>
    </xf>
    <xf numFmtId="0" fontId="14" fillId="0" borderId="3" xfId="0" applyFont="1" applyBorder="1"/>
    <xf numFmtId="0" fontId="14" fillId="0" borderId="10" xfId="0" applyFont="1" applyBorder="1"/>
    <xf numFmtId="164" fontId="14" fillId="0" borderId="6" xfId="0" applyNumberFormat="1" applyFont="1" applyBorder="1"/>
    <xf numFmtId="3" fontId="15" fillId="0" borderId="1" xfId="0" applyNumberFormat="1" applyFont="1" applyBorder="1" applyAlignment="1">
      <alignment horizontal="right" vertical="center" wrapText="1"/>
    </xf>
    <xf numFmtId="164" fontId="3" fillId="0" borderId="5" xfId="1" applyNumberFormat="1" applyFont="1" applyBorder="1"/>
    <xf numFmtId="0" fontId="15" fillId="0" borderId="6" xfId="0" applyFont="1" applyBorder="1" applyAlignment="1">
      <alignment vertical="center" wrapText="1"/>
    </xf>
    <xf numFmtId="0" fontId="15" fillId="0" borderId="6" xfId="0" applyFont="1" applyBorder="1" applyAlignment="1">
      <alignment horizontal="center" vertical="center" wrapText="1"/>
    </xf>
    <xf numFmtId="3" fontId="15" fillId="0" borderId="6" xfId="0" applyNumberFormat="1" applyFont="1" applyBorder="1" applyAlignment="1">
      <alignment horizontal="right" vertical="center" wrapText="1"/>
    </xf>
    <xf numFmtId="9" fontId="3" fillId="0" borderId="6" xfId="2" applyFont="1" applyBorder="1"/>
    <xf numFmtId="0" fontId="16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0" xfId="0" applyFont="1"/>
    <xf numFmtId="0" fontId="6" fillId="0" borderId="0" xfId="0" applyFont="1" applyAlignment="1">
      <alignment vertical="center"/>
    </xf>
    <xf numFmtId="0" fontId="6" fillId="0" borderId="1" xfId="0" applyFont="1" applyBorder="1"/>
    <xf numFmtId="0" fontId="11" fillId="0" borderId="1" xfId="0" applyFont="1" applyBorder="1"/>
    <xf numFmtId="164" fontId="11" fillId="0" borderId="1" xfId="0" applyNumberFormat="1" applyFont="1" applyBorder="1"/>
    <xf numFmtId="0" fontId="8" fillId="0" borderId="1" xfId="0" applyFont="1" applyBorder="1"/>
    <xf numFmtId="164" fontId="8" fillId="0" borderId="1" xfId="0" applyNumberFormat="1" applyFont="1" applyBorder="1"/>
    <xf numFmtId="164" fontId="8" fillId="0" borderId="1" xfId="1" applyNumberFormat="1" applyFont="1" applyFill="1" applyBorder="1"/>
    <xf numFmtId="164" fontId="6" fillId="0" borderId="1" xfId="0" applyNumberFormat="1" applyFont="1" applyBorder="1"/>
    <xf numFmtId="0" fontId="11" fillId="0" borderId="7" xfId="0" applyFont="1" applyBorder="1"/>
    <xf numFmtId="164" fontId="11" fillId="0" borderId="7" xfId="0" applyNumberFormat="1" applyFont="1" applyBorder="1"/>
    <xf numFmtId="0" fontId="18" fillId="0" borderId="1" xfId="0" applyFont="1" applyBorder="1" applyAlignment="1">
      <alignment vertical="top" wrapText="1"/>
    </xf>
    <xf numFmtId="3" fontId="18" fillId="0" borderId="1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3" fontId="18" fillId="0" borderId="1" xfId="0" applyNumberFormat="1" applyFont="1" applyBorder="1" applyAlignment="1">
      <alignment horizontal="center" vertical="center" wrapText="1"/>
    </xf>
    <xf numFmtId="164" fontId="8" fillId="0" borderId="1" xfId="1" applyNumberFormat="1" applyFont="1" applyBorder="1"/>
    <xf numFmtId="164" fontId="11" fillId="0" borderId="1" xfId="1" applyNumberFormat="1" applyFont="1" applyBorder="1"/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top" wrapText="1"/>
    </xf>
    <xf numFmtId="0" fontId="8" fillId="0" borderId="1" xfId="0" applyFont="1" applyBorder="1" applyAlignment="1">
      <alignment horizontal="right" vertical="center"/>
    </xf>
    <xf numFmtId="164" fontId="8" fillId="0" borderId="1" xfId="1" applyNumberFormat="1" applyFont="1" applyBorder="1" applyAlignment="1">
      <alignment horizontal="right" vertical="center"/>
    </xf>
    <xf numFmtId="164" fontId="8" fillId="0" borderId="0" xfId="1" applyNumberFormat="1" applyFont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8" fillId="0" borderId="1" xfId="0" applyFont="1" applyBorder="1" applyAlignment="1">
      <alignment vertical="center"/>
    </xf>
    <xf numFmtId="164" fontId="6" fillId="0" borderId="1" xfId="1" applyNumberFormat="1" applyFont="1" applyBorder="1"/>
    <xf numFmtId="0" fontId="8" fillId="0" borderId="1" xfId="0" applyFont="1" applyBorder="1" applyAlignment="1">
      <alignment wrapText="1"/>
    </xf>
    <xf numFmtId="0" fontId="8" fillId="0" borderId="1" xfId="0" applyFont="1" applyBorder="1" applyAlignment="1">
      <alignment horizontal="center"/>
    </xf>
    <xf numFmtId="0" fontId="18" fillId="0" borderId="1" xfId="0" applyFont="1" applyBorder="1" applyAlignment="1">
      <alignment vertical="center" wrapText="1"/>
    </xf>
    <xf numFmtId="164" fontId="8" fillId="0" borderId="0" xfId="0" applyNumberFormat="1" applyFont="1"/>
    <xf numFmtId="164" fontId="6" fillId="0" borderId="0" xfId="0" applyNumberFormat="1" applyFont="1"/>
    <xf numFmtId="9" fontId="8" fillId="0" borderId="1" xfId="0" applyNumberFormat="1" applyFont="1" applyBorder="1"/>
    <xf numFmtId="0" fontId="12" fillId="0" borderId="1" xfId="0" applyFont="1" applyBorder="1"/>
    <xf numFmtId="0" fontId="6" fillId="0" borderId="6" xfId="0" applyFont="1" applyBorder="1" applyAlignment="1">
      <alignment vertical="center"/>
    </xf>
    <xf numFmtId="0" fontId="6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vertical="center" wrapText="1"/>
    </xf>
    <xf numFmtId="164" fontId="8" fillId="0" borderId="1" xfId="1" applyNumberFormat="1" applyFont="1" applyBorder="1" applyAlignment="1">
      <alignment horizontal="center" vertical="center" wrapText="1"/>
    </xf>
    <xf numFmtId="2" fontId="8" fillId="0" borderId="1" xfId="0" applyNumberFormat="1" applyFont="1" applyBorder="1" applyAlignment="1">
      <alignment vertical="center" wrapText="1"/>
    </xf>
    <xf numFmtId="164" fontId="8" fillId="0" borderId="1" xfId="1" applyNumberFormat="1" applyFont="1" applyBorder="1" applyAlignment="1"/>
    <xf numFmtId="0" fontId="8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vertical="center"/>
    </xf>
    <xf numFmtId="0" fontId="1" fillId="0" borderId="1" xfId="0" applyFont="1" applyBorder="1"/>
    <xf numFmtId="164" fontId="2" fillId="0" borderId="1" xfId="0" applyNumberFormat="1" applyFont="1" applyBorder="1"/>
    <xf numFmtId="0" fontId="15" fillId="0" borderId="1" xfId="0" applyFont="1" applyBorder="1" applyAlignment="1">
      <alignment horizontal="right" vertical="center"/>
    </xf>
    <xf numFmtId="164" fontId="3" fillId="0" borderId="1" xfId="0" applyNumberFormat="1" applyFont="1" applyBorder="1" applyAlignment="1">
      <alignment vertical="center"/>
    </xf>
    <xf numFmtId="3" fontId="2" fillId="0" borderId="1" xfId="0" applyNumberFormat="1" applyFont="1" applyBorder="1"/>
    <xf numFmtId="3" fontId="2" fillId="0" borderId="1" xfId="1" applyNumberFormat="1" applyFont="1" applyBorder="1"/>
    <xf numFmtId="10" fontId="2" fillId="0" borderId="1" xfId="2" applyNumberFormat="1" applyFont="1" applyBorder="1"/>
    <xf numFmtId="0" fontId="16" fillId="0" borderId="0" xfId="0" applyFont="1" applyAlignment="1">
      <alignment vertical="center" wrapText="1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9" fontId="8" fillId="0" borderId="1" xfId="0" applyNumberFormat="1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6" fillId="0" borderId="0" xfId="0" applyFont="1" applyAlignment="1">
      <alignment vertical="center" wrapText="1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0" fontId="14" fillId="0" borderId="3" xfId="0" applyFont="1" applyBorder="1" applyAlignment="1">
      <alignment horizontal="left"/>
    </xf>
    <xf numFmtId="0" fontId="14" fillId="0" borderId="5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4" fillId="0" borderId="0" xfId="0" applyFont="1" applyAlignment="1">
      <alignment horizontal="center"/>
    </xf>
    <xf numFmtId="0" fontId="3" fillId="0" borderId="3" xfId="0" applyFont="1" applyBorder="1" applyAlignment="1">
      <alignment horizontal="left" wrapText="1"/>
    </xf>
    <xf numFmtId="0" fontId="3" fillId="0" borderId="5" xfId="0" applyFont="1" applyBorder="1" applyAlignment="1">
      <alignment horizontal="left" wrapText="1"/>
    </xf>
    <xf numFmtId="0" fontId="3" fillId="0" borderId="6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7"/>
  <sheetViews>
    <sheetView tabSelected="1" view="pageLayout" zoomScaleNormal="100" workbookViewId="0">
      <selection activeCell="D31" sqref="D31"/>
    </sheetView>
  </sheetViews>
  <sheetFormatPr defaultColWidth="9.109375" defaultRowHeight="15.6"/>
  <cols>
    <col min="1" max="1" width="33.88671875" style="28" customWidth="1"/>
    <col min="2" max="2" width="21.88671875" style="28" customWidth="1"/>
    <col min="3" max="3" width="28" style="28" customWidth="1"/>
    <col min="4" max="4" width="9.109375" style="28"/>
    <col min="5" max="5" width="12.5546875" style="28" customWidth="1"/>
    <col min="6" max="16384" width="9.109375" style="28"/>
  </cols>
  <sheetData>
    <row r="1" spans="1:3">
      <c r="A1" s="142" t="s">
        <v>0</v>
      </c>
      <c r="B1" s="142"/>
      <c r="C1" s="142"/>
    </row>
    <row r="2" spans="1:3">
      <c r="A2" s="130" t="s">
        <v>1</v>
      </c>
      <c r="B2" s="140"/>
      <c r="C2" s="140"/>
    </row>
    <row r="3" spans="1:3" s="25" customFormat="1">
      <c r="A3" s="3" t="s">
        <v>2</v>
      </c>
      <c r="B3" s="140"/>
      <c r="C3" s="140"/>
    </row>
    <row r="4" spans="1:3" s="26" customFormat="1" ht="27.6" customHeight="1">
      <c r="A4" s="131" t="s">
        <v>3</v>
      </c>
      <c r="B4" s="143"/>
      <c r="C4" s="143"/>
    </row>
    <row r="5" spans="1:3" s="26" customFormat="1" ht="28.95" customHeight="1">
      <c r="A5" s="131" t="s">
        <v>4</v>
      </c>
      <c r="B5" s="143"/>
      <c r="C5" s="143"/>
    </row>
    <row r="6" spans="1:3">
      <c r="A6" s="141" t="s">
        <v>5</v>
      </c>
      <c r="B6" s="3"/>
      <c r="C6" s="3" t="s">
        <v>6</v>
      </c>
    </row>
    <row r="7" spans="1:3">
      <c r="A7" s="141"/>
      <c r="B7" s="3"/>
      <c r="C7" s="3" t="s">
        <v>7</v>
      </c>
    </row>
    <row r="8" spans="1:3" s="25" customFormat="1">
      <c r="A8" s="141"/>
      <c r="B8" s="3"/>
      <c r="C8" s="3" t="s">
        <v>8</v>
      </c>
    </row>
    <row r="9" spans="1:3" s="25" customFormat="1">
      <c r="A9" s="3" t="s">
        <v>190</v>
      </c>
      <c r="B9" s="140"/>
      <c r="C9" s="140"/>
    </row>
    <row r="10" spans="1:3" s="25" customFormat="1">
      <c r="A10" s="3" t="s">
        <v>9</v>
      </c>
      <c r="B10" s="140"/>
      <c r="C10" s="140"/>
    </row>
    <row r="11" spans="1:3" s="25" customFormat="1">
      <c r="A11" s="132" t="s">
        <v>10</v>
      </c>
      <c r="B11" s="133"/>
      <c r="C11" s="133"/>
    </row>
    <row r="12" spans="1:3" s="91" customFormat="1">
      <c r="A12" s="69"/>
      <c r="B12" s="134"/>
      <c r="C12" s="135"/>
    </row>
    <row r="13" spans="1:3" s="91" customFormat="1">
      <c r="A13" s="69"/>
      <c r="B13" s="61"/>
      <c r="C13" s="135"/>
    </row>
    <row r="14" spans="1:3" s="25" customFormat="1">
      <c r="A14" s="3" t="s">
        <v>11</v>
      </c>
      <c r="B14" s="3"/>
      <c r="C14" s="3" t="s">
        <v>12</v>
      </c>
    </row>
    <row r="15" spans="1:3">
      <c r="A15" s="3" t="s">
        <v>13</v>
      </c>
      <c r="B15" s="3"/>
      <c r="C15" s="3" t="s">
        <v>12</v>
      </c>
    </row>
    <row r="16" spans="1:3">
      <c r="A16" s="3" t="s">
        <v>14</v>
      </c>
      <c r="B16" s="3"/>
      <c r="C16" s="3" t="s">
        <v>12</v>
      </c>
    </row>
    <row r="17" spans="1:5" s="25" customFormat="1">
      <c r="A17" s="3" t="s">
        <v>15</v>
      </c>
      <c r="B17" s="3"/>
      <c r="C17" s="3" t="s">
        <v>16</v>
      </c>
    </row>
    <row r="18" spans="1:5" s="25" customFormat="1">
      <c r="A18" s="3" t="s">
        <v>17</v>
      </c>
      <c r="B18" s="136"/>
      <c r="C18" s="3" t="s">
        <v>18</v>
      </c>
    </row>
    <row r="19" spans="1:5">
      <c r="A19" s="3" t="s">
        <v>19</v>
      </c>
      <c r="B19" s="137"/>
      <c r="C19" s="3" t="s">
        <v>18</v>
      </c>
    </row>
    <row r="20" spans="1:5">
      <c r="A20" s="3" t="s">
        <v>20</v>
      </c>
      <c r="B20" s="137"/>
      <c r="C20" s="3" t="s">
        <v>18</v>
      </c>
    </row>
    <row r="21" spans="1:5" s="25" customFormat="1">
      <c r="A21" s="3" t="s">
        <v>21</v>
      </c>
      <c r="B21" s="1"/>
      <c r="C21" s="3" t="s">
        <v>18</v>
      </c>
    </row>
    <row r="22" spans="1:5">
      <c r="A22" s="3" t="s">
        <v>22</v>
      </c>
      <c r="B22" s="1"/>
      <c r="C22" s="3" t="s">
        <v>18</v>
      </c>
      <c r="E22" s="118"/>
    </row>
    <row r="23" spans="1:5">
      <c r="A23" s="3" t="s">
        <v>23</v>
      </c>
      <c r="B23" s="1"/>
      <c r="C23" s="3" t="s">
        <v>18</v>
      </c>
    </row>
    <row r="24" spans="1:5" s="25" customFormat="1">
      <c r="A24" s="3" t="s">
        <v>24</v>
      </c>
      <c r="B24" s="1"/>
      <c r="C24" s="3" t="s">
        <v>18</v>
      </c>
    </row>
    <row r="25" spans="1:5">
      <c r="A25" s="3" t="s">
        <v>25</v>
      </c>
      <c r="B25" s="1"/>
      <c r="C25" s="3" t="s">
        <v>18</v>
      </c>
    </row>
    <row r="26" spans="1:5">
      <c r="A26" s="3" t="s">
        <v>26</v>
      </c>
      <c r="B26" s="1"/>
      <c r="C26" s="3" t="s">
        <v>18</v>
      </c>
    </row>
    <row r="27" spans="1:5" s="25" customFormat="1">
      <c r="A27" s="3" t="s">
        <v>27</v>
      </c>
      <c r="B27" s="1"/>
      <c r="C27" s="3" t="s">
        <v>18</v>
      </c>
    </row>
    <row r="28" spans="1:5">
      <c r="A28" s="3" t="s">
        <v>28</v>
      </c>
      <c r="B28" s="1"/>
      <c r="C28" s="3" t="s">
        <v>18</v>
      </c>
    </row>
    <row r="29" spans="1:5">
      <c r="A29" s="3" t="s">
        <v>29</v>
      </c>
      <c r="B29" s="1"/>
      <c r="C29" s="3" t="s">
        <v>18</v>
      </c>
    </row>
    <row r="30" spans="1:5" s="25" customFormat="1" ht="14.25" customHeight="1">
      <c r="A30" s="130" t="s">
        <v>30</v>
      </c>
      <c r="B30" s="2"/>
      <c r="C30" s="2"/>
    </row>
    <row r="31" spans="1:5">
      <c r="A31" s="3" t="s">
        <v>31</v>
      </c>
      <c r="B31" s="1"/>
      <c r="C31" s="3" t="s">
        <v>18</v>
      </c>
    </row>
    <row r="32" spans="1:5">
      <c r="A32" s="3" t="s">
        <v>32</v>
      </c>
      <c r="B32" s="1"/>
      <c r="C32" s="3" t="s">
        <v>18</v>
      </c>
    </row>
    <row r="33" spans="1:3">
      <c r="A33" s="3" t="s">
        <v>33</v>
      </c>
      <c r="B33" s="1"/>
      <c r="C33" s="3" t="s">
        <v>18</v>
      </c>
    </row>
    <row r="34" spans="1:3" s="25" customFormat="1">
      <c r="A34" s="3" t="s">
        <v>34</v>
      </c>
      <c r="B34" s="3"/>
      <c r="C34" s="3"/>
    </row>
    <row r="35" spans="1:3">
      <c r="A35" s="3" t="s">
        <v>35</v>
      </c>
      <c r="B35" s="138"/>
      <c r="C35" s="3"/>
    </row>
    <row r="36" spans="1:3">
      <c r="A36" s="3" t="s">
        <v>36</v>
      </c>
      <c r="B36" s="138"/>
      <c r="C36" s="3"/>
    </row>
    <row r="37" spans="1:3">
      <c r="A37" s="3" t="s">
        <v>37</v>
      </c>
      <c r="B37" s="138"/>
      <c r="C37" s="3"/>
    </row>
  </sheetData>
  <mergeCells count="8">
    <mergeCell ref="B9:C9"/>
    <mergeCell ref="B10:C10"/>
    <mergeCell ref="A6:A8"/>
    <mergeCell ref="A1:C1"/>
    <mergeCell ref="B2:C2"/>
    <mergeCell ref="B3:C3"/>
    <mergeCell ref="B4:C4"/>
    <mergeCell ref="B5:C5"/>
  </mergeCells>
  <pageMargins left="0.7" right="0.45" top="0.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90"/>
  <sheetViews>
    <sheetView view="pageLayout" topLeftCell="B46" zoomScale="77" zoomScaleNormal="100" zoomScalePageLayoutView="77" workbookViewId="0">
      <selection activeCell="E43" sqref="E43"/>
    </sheetView>
  </sheetViews>
  <sheetFormatPr defaultColWidth="9.109375" defaultRowHeight="15.6"/>
  <cols>
    <col min="1" max="1" width="5.5546875" style="28" customWidth="1"/>
    <col min="2" max="2" width="48" style="28" customWidth="1"/>
    <col min="3" max="3" width="14.44140625" style="28" customWidth="1"/>
    <col min="4" max="4" width="10.33203125" style="28" customWidth="1"/>
    <col min="5" max="5" width="14.44140625" style="28" customWidth="1"/>
    <col min="6" max="6" width="14.6640625" style="28" customWidth="1"/>
    <col min="7" max="7" width="14.33203125" style="25" customWidth="1"/>
    <col min="8" max="8" width="14" style="28" customWidth="1"/>
    <col min="9" max="9" width="15.88671875" style="28" customWidth="1"/>
    <col min="10" max="11" width="14" style="28" customWidth="1"/>
    <col min="12" max="16384" width="9.109375" style="28"/>
  </cols>
  <sheetData>
    <row r="1" spans="1:7" s="24" customFormat="1" ht="18">
      <c r="A1" s="147" t="s">
        <v>38</v>
      </c>
      <c r="B1" s="148"/>
      <c r="C1" s="148"/>
      <c r="D1" s="148"/>
      <c r="E1" s="148"/>
      <c r="F1" s="148"/>
      <c r="G1" s="149"/>
    </row>
    <row r="2" spans="1:7" s="25" customFormat="1">
      <c r="A2" s="92" t="s">
        <v>39</v>
      </c>
      <c r="B2" s="92" t="s">
        <v>40</v>
      </c>
      <c r="C2" s="92" t="s">
        <v>41</v>
      </c>
      <c r="D2" s="92" t="s">
        <v>42</v>
      </c>
      <c r="E2" s="92" t="s">
        <v>43</v>
      </c>
      <c r="F2" s="92" t="s">
        <v>44</v>
      </c>
      <c r="G2" s="92"/>
    </row>
    <row r="3" spans="1:7" s="44" customFormat="1">
      <c r="A3" s="93" t="s">
        <v>45</v>
      </c>
      <c r="B3" s="93" t="s">
        <v>46</v>
      </c>
      <c r="C3" s="93"/>
      <c r="D3" s="93"/>
      <c r="E3" s="93"/>
      <c r="F3" s="93"/>
      <c r="G3" s="94"/>
    </row>
    <row r="4" spans="1:7" s="25" customFormat="1">
      <c r="A4" s="95">
        <v>1</v>
      </c>
      <c r="B4" s="95" t="s">
        <v>192</v>
      </c>
      <c r="C4" s="95"/>
      <c r="D4" s="95"/>
      <c r="E4" s="96"/>
      <c r="F4" s="97"/>
      <c r="G4" s="98"/>
    </row>
    <row r="5" spans="1:7" s="25" customFormat="1">
      <c r="A5" s="95">
        <v>2</v>
      </c>
      <c r="B5" s="95" t="s">
        <v>47</v>
      </c>
      <c r="C5" s="95"/>
      <c r="D5" s="95"/>
      <c r="E5" s="96"/>
      <c r="F5" s="97"/>
      <c r="G5" s="98"/>
    </row>
    <row r="6" spans="1:7" s="44" customFormat="1">
      <c r="A6" s="99" t="s">
        <v>49</v>
      </c>
      <c r="B6" s="99" t="s">
        <v>50</v>
      </c>
      <c r="C6" s="99"/>
      <c r="D6" s="99"/>
      <c r="E6" s="99"/>
      <c r="F6" s="99"/>
      <c r="G6" s="100"/>
    </row>
    <row r="7" spans="1:7" ht="46.8">
      <c r="A7" s="95">
        <v>1</v>
      </c>
      <c r="B7" s="101" t="s">
        <v>51</v>
      </c>
      <c r="C7" s="102"/>
      <c r="D7" s="103"/>
      <c r="E7" s="104"/>
      <c r="F7" s="105"/>
      <c r="G7" s="96"/>
    </row>
    <row r="8" spans="1:7">
      <c r="A8" s="95">
        <v>2</v>
      </c>
      <c r="B8" s="101" t="s">
        <v>52</v>
      </c>
      <c r="C8" s="102"/>
      <c r="D8" s="103"/>
      <c r="E8" s="104"/>
      <c r="F8" s="105"/>
      <c r="G8" s="96"/>
    </row>
    <row r="9" spans="1:7">
      <c r="A9" s="95">
        <v>3</v>
      </c>
      <c r="B9" s="101" t="s">
        <v>53</v>
      </c>
      <c r="C9" s="102"/>
      <c r="D9" s="103"/>
      <c r="E9" s="104"/>
      <c r="F9" s="105"/>
      <c r="G9" s="96"/>
    </row>
    <row r="10" spans="1:7">
      <c r="A10" s="95">
        <v>4</v>
      </c>
      <c r="B10" s="101" t="s">
        <v>54</v>
      </c>
      <c r="C10" s="102"/>
      <c r="D10" s="103"/>
      <c r="E10" s="104"/>
      <c r="F10" s="105"/>
      <c r="G10" s="96"/>
    </row>
    <row r="11" spans="1:7" s="44" customFormat="1">
      <c r="A11" s="93" t="s">
        <v>55</v>
      </c>
      <c r="B11" s="93" t="s">
        <v>56</v>
      </c>
      <c r="C11" s="93"/>
      <c r="D11" s="93"/>
      <c r="E11" s="93"/>
      <c r="F11" s="93"/>
      <c r="G11" s="106"/>
    </row>
    <row r="12" spans="1:7" ht="48.75" customHeight="1">
      <c r="A12" s="107">
        <v>1</v>
      </c>
      <c r="B12" s="108" t="s">
        <v>57</v>
      </c>
      <c r="C12" s="109"/>
      <c r="D12" s="109"/>
      <c r="E12" s="110"/>
      <c r="F12" s="111"/>
      <c r="G12" s="112"/>
    </row>
    <row r="13" spans="1:7" s="44" customFormat="1">
      <c r="A13" s="93" t="s">
        <v>58</v>
      </c>
      <c r="B13" s="93" t="s">
        <v>59</v>
      </c>
      <c r="C13" s="93"/>
      <c r="D13" s="93"/>
      <c r="E13" s="93"/>
      <c r="F13" s="106"/>
      <c r="G13" s="106"/>
    </row>
    <row r="14" spans="1:7">
      <c r="A14" s="95">
        <v>1</v>
      </c>
      <c r="B14" s="108" t="s">
        <v>60</v>
      </c>
      <c r="C14" s="95"/>
      <c r="D14" s="113"/>
      <c r="E14" s="95"/>
      <c r="F14" s="105"/>
      <c r="G14" s="114"/>
    </row>
    <row r="15" spans="1:7">
      <c r="A15" s="95">
        <v>2</v>
      </c>
      <c r="B15" s="115" t="s">
        <v>61</v>
      </c>
      <c r="C15" s="95"/>
      <c r="D15" s="113"/>
      <c r="E15" s="95"/>
      <c r="F15" s="105"/>
      <c r="G15" s="114"/>
    </row>
    <row r="16" spans="1:7" s="44" customFormat="1">
      <c r="A16" s="93" t="s">
        <v>62</v>
      </c>
      <c r="B16" s="93" t="s">
        <v>63</v>
      </c>
      <c r="C16" s="93"/>
      <c r="D16" s="93"/>
      <c r="E16" s="106"/>
      <c r="F16" s="116"/>
      <c r="G16" s="106"/>
    </row>
    <row r="17" spans="1:9">
      <c r="A17" s="95">
        <v>1</v>
      </c>
      <c r="B17" s="95" t="s">
        <v>64</v>
      </c>
      <c r="C17" s="95"/>
      <c r="D17" s="95"/>
      <c r="E17" s="105"/>
      <c r="F17" s="105"/>
      <c r="G17" s="105"/>
    </row>
    <row r="18" spans="1:9">
      <c r="A18" s="95">
        <v>2</v>
      </c>
      <c r="B18" s="95" t="s">
        <v>65</v>
      </c>
      <c r="C18" s="95"/>
      <c r="D18" s="95"/>
      <c r="E18" s="105"/>
      <c r="F18" s="105"/>
      <c r="G18" s="105"/>
    </row>
    <row r="19" spans="1:9" s="44" customFormat="1">
      <c r="A19" s="93" t="s">
        <v>66</v>
      </c>
      <c r="B19" s="93" t="s">
        <v>67</v>
      </c>
      <c r="C19" s="93"/>
      <c r="D19" s="93"/>
      <c r="E19" s="93"/>
      <c r="F19" s="93"/>
      <c r="G19" s="100"/>
    </row>
    <row r="20" spans="1:9" s="25" customFormat="1">
      <c r="A20" s="113">
        <v>1</v>
      </c>
      <c r="B20" s="117" t="s">
        <v>68</v>
      </c>
      <c r="C20" s="95"/>
      <c r="D20" s="95"/>
      <c r="E20" s="95"/>
      <c r="F20" s="105"/>
      <c r="G20" s="98"/>
    </row>
    <row r="21" spans="1:9">
      <c r="A21" s="95">
        <v>2</v>
      </c>
      <c r="B21" s="117" t="s">
        <v>69</v>
      </c>
      <c r="C21" s="95"/>
      <c r="D21" s="95"/>
      <c r="E21" s="95"/>
      <c r="F21" s="105"/>
      <c r="G21" s="92"/>
    </row>
    <row r="22" spans="1:9">
      <c r="A22" s="113">
        <v>3</v>
      </c>
      <c r="B22" s="117" t="s">
        <v>70</v>
      </c>
      <c r="C22" s="95"/>
      <c r="D22" s="95"/>
      <c r="E22" s="95"/>
      <c r="F22" s="105"/>
      <c r="G22" s="92"/>
    </row>
    <row r="23" spans="1:9">
      <c r="A23" s="95">
        <v>4</v>
      </c>
      <c r="B23" s="117" t="s">
        <v>71</v>
      </c>
      <c r="C23" s="95"/>
      <c r="D23" s="95"/>
      <c r="E23" s="95"/>
      <c r="F23" s="105"/>
      <c r="G23" s="92"/>
    </row>
    <row r="24" spans="1:9">
      <c r="A24" s="113">
        <v>5</v>
      </c>
      <c r="B24" s="117" t="s">
        <v>72</v>
      </c>
      <c r="C24" s="95"/>
      <c r="D24" s="95"/>
      <c r="E24" s="95"/>
      <c r="F24" s="105"/>
      <c r="G24" s="92"/>
    </row>
    <row r="25" spans="1:9">
      <c r="A25" s="95">
        <v>6</v>
      </c>
      <c r="B25" s="117" t="s">
        <v>73</v>
      </c>
      <c r="C25" s="95"/>
      <c r="D25" s="95"/>
      <c r="E25" s="95"/>
      <c r="F25" s="105"/>
      <c r="G25" s="92"/>
    </row>
    <row r="26" spans="1:9">
      <c r="A26" s="113">
        <v>7</v>
      </c>
      <c r="B26" s="117" t="s">
        <v>74</v>
      </c>
      <c r="C26" s="95"/>
      <c r="D26" s="95"/>
      <c r="E26" s="95"/>
      <c r="F26" s="105"/>
      <c r="G26" s="92"/>
      <c r="H26" s="118"/>
    </row>
    <row r="27" spans="1:9" s="25" customFormat="1">
      <c r="A27" s="92"/>
      <c r="B27" s="92" t="s">
        <v>75</v>
      </c>
      <c r="C27" s="92"/>
      <c r="D27" s="92"/>
      <c r="E27" s="92"/>
      <c r="F27" s="114"/>
      <c r="G27" s="92"/>
      <c r="H27" s="119"/>
    </row>
    <row r="28" spans="1:9">
      <c r="A28" s="95">
        <v>7</v>
      </c>
      <c r="B28" s="95" t="s">
        <v>76</v>
      </c>
      <c r="C28" s="95"/>
      <c r="D28" s="95" t="s">
        <v>48</v>
      </c>
      <c r="E28" s="95"/>
      <c r="F28" s="96">
        <f>C29*C30*C31*(G16+G13+G11+G6+G3)</f>
        <v>0</v>
      </c>
      <c r="G28" s="92"/>
      <c r="I28" s="118"/>
    </row>
    <row r="29" spans="1:9">
      <c r="A29" s="95"/>
      <c r="B29" s="95" t="s">
        <v>77</v>
      </c>
      <c r="C29" s="95">
        <v>1</v>
      </c>
      <c r="D29" s="95" t="s">
        <v>78</v>
      </c>
      <c r="E29" s="95"/>
      <c r="F29" s="95"/>
      <c r="G29" s="92"/>
      <c r="I29" s="118"/>
    </row>
    <row r="30" spans="1:9">
      <c r="A30" s="95"/>
      <c r="B30" s="95" t="s">
        <v>79</v>
      </c>
      <c r="C30" s="120">
        <v>0.12</v>
      </c>
      <c r="D30" s="116" t="s">
        <v>80</v>
      </c>
      <c r="E30" s="95"/>
      <c r="F30" s="95"/>
      <c r="G30" s="92"/>
    </row>
    <row r="31" spans="1:9">
      <c r="A31" s="95"/>
      <c r="B31" s="95" t="s">
        <v>81</v>
      </c>
      <c r="C31" s="120">
        <v>0</v>
      </c>
      <c r="D31" s="116" t="s">
        <v>80</v>
      </c>
      <c r="E31" s="95"/>
      <c r="F31" s="95"/>
      <c r="G31" s="92"/>
      <c r="I31" s="118"/>
    </row>
    <row r="32" spans="1:9" s="25" customFormat="1">
      <c r="A32" s="150" t="s">
        <v>82</v>
      </c>
      <c r="B32" s="151"/>
      <c r="C32" s="151"/>
      <c r="D32" s="151"/>
      <c r="E32" s="152"/>
      <c r="F32" s="98">
        <f>G19+G16+G13+G11+G6+G3</f>
        <v>0</v>
      </c>
      <c r="G32" s="92"/>
      <c r="I32" s="119"/>
    </row>
    <row r="33" spans="1:9" s="25" customFormat="1">
      <c r="A33" s="150" t="s">
        <v>83</v>
      </c>
      <c r="B33" s="151"/>
      <c r="C33" s="151"/>
      <c r="D33" s="151"/>
      <c r="E33" s="151"/>
      <c r="F33" s="152"/>
      <c r="G33" s="92"/>
    </row>
    <row r="34" spans="1:9">
      <c r="A34" s="95">
        <v>1</v>
      </c>
      <c r="B34" s="95" t="s">
        <v>84</v>
      </c>
      <c r="C34" s="146">
        <v>0</v>
      </c>
      <c r="D34" s="146"/>
      <c r="E34" s="96"/>
      <c r="F34" s="96">
        <f>$F$32*C34</f>
        <v>0</v>
      </c>
      <c r="G34" s="92"/>
    </row>
    <row r="35" spans="1:9">
      <c r="A35" s="95">
        <v>2</v>
      </c>
      <c r="B35" s="95" t="s">
        <v>85</v>
      </c>
      <c r="C35" s="146">
        <v>1</v>
      </c>
      <c r="D35" s="146"/>
      <c r="E35" s="96"/>
      <c r="F35" s="96">
        <f>$F$32*C35</f>
        <v>0</v>
      </c>
      <c r="G35" s="92"/>
    </row>
    <row r="36" spans="1:9" ht="18">
      <c r="A36" s="144" t="s">
        <v>86</v>
      </c>
      <c r="B36" s="144"/>
      <c r="C36" s="144"/>
      <c r="D36" s="144"/>
      <c r="E36" s="144"/>
      <c r="F36" s="144"/>
      <c r="G36" s="121"/>
    </row>
    <row r="37" spans="1:9" s="91" customFormat="1" ht="31.2">
      <c r="A37" s="122" t="s">
        <v>39</v>
      </c>
      <c r="B37" s="122" t="s">
        <v>40</v>
      </c>
      <c r="C37" s="123" t="s">
        <v>87</v>
      </c>
      <c r="D37" s="122" t="s">
        <v>42</v>
      </c>
      <c r="E37" s="124" t="s">
        <v>88</v>
      </c>
      <c r="F37" s="122" t="s">
        <v>44</v>
      </c>
    </row>
    <row r="38" spans="1:9" s="46" customFormat="1">
      <c r="A38" s="113">
        <v>1</v>
      </c>
      <c r="B38" s="113" t="s">
        <v>89</v>
      </c>
      <c r="C38" s="125">
        <f>'Annual Cost'!G48</f>
        <v>0</v>
      </c>
      <c r="D38" s="95" t="s">
        <v>18</v>
      </c>
      <c r="E38" s="126">
        <v>0.1</v>
      </c>
      <c r="F38" s="105">
        <f t="shared" ref="F38:F43" si="0">C38*E38</f>
        <v>0</v>
      </c>
    </row>
    <row r="39" spans="1:9">
      <c r="A39" s="95">
        <v>2</v>
      </c>
      <c r="B39" s="95" t="s">
        <v>90</v>
      </c>
      <c r="C39" s="105">
        <f>'Annual Cost'!G30+'Annual Cost'!G49</f>
        <v>0</v>
      </c>
      <c r="D39" s="95" t="s">
        <v>18</v>
      </c>
      <c r="E39" s="126">
        <v>0.08</v>
      </c>
      <c r="F39" s="105">
        <f t="shared" si="0"/>
        <v>0</v>
      </c>
    </row>
    <row r="40" spans="1:9">
      <c r="A40" s="113">
        <v>3</v>
      </c>
      <c r="B40" s="95" t="s">
        <v>91</v>
      </c>
      <c r="C40" s="127">
        <f>'Annual Cost'!G59</f>
        <v>0</v>
      </c>
      <c r="D40" s="95" t="s">
        <v>18</v>
      </c>
      <c r="E40" s="126">
        <v>0.08</v>
      </c>
      <c r="F40" s="105">
        <f t="shared" si="0"/>
        <v>0</v>
      </c>
    </row>
    <row r="41" spans="1:9">
      <c r="A41" s="113">
        <v>4</v>
      </c>
      <c r="B41" s="95" t="s">
        <v>92</v>
      </c>
      <c r="C41" s="105">
        <f>'Annual Cost'!G63</f>
        <v>0</v>
      </c>
      <c r="D41" s="95" t="s">
        <v>18</v>
      </c>
      <c r="E41" s="126">
        <v>0.08</v>
      </c>
      <c r="F41" s="105">
        <f t="shared" si="0"/>
        <v>0</v>
      </c>
    </row>
    <row r="42" spans="1:9">
      <c r="A42" s="95">
        <v>5</v>
      </c>
      <c r="B42" s="95" t="s">
        <v>93</v>
      </c>
      <c r="C42" s="105">
        <f>'Annual Cost'!G16</f>
        <v>0</v>
      </c>
      <c r="D42" s="95" t="s">
        <v>18</v>
      </c>
      <c r="E42" s="126">
        <v>1</v>
      </c>
      <c r="F42" s="105">
        <f t="shared" si="0"/>
        <v>0</v>
      </c>
      <c r="I42" s="118"/>
    </row>
    <row r="43" spans="1:9">
      <c r="A43" s="113">
        <v>6</v>
      </c>
      <c r="B43" s="95" t="s">
        <v>94</v>
      </c>
      <c r="C43" s="105">
        <f>'Annual Cost'!G21</f>
        <v>0</v>
      </c>
      <c r="D43" s="95" t="s">
        <v>18</v>
      </c>
      <c r="E43" s="126">
        <v>0.08</v>
      </c>
      <c r="F43" s="105">
        <f t="shared" si="0"/>
        <v>0</v>
      </c>
    </row>
    <row r="44" spans="1:9">
      <c r="A44" s="113">
        <v>7</v>
      </c>
      <c r="B44" s="95" t="s">
        <v>95</v>
      </c>
      <c r="C44" s="95"/>
      <c r="D44" s="95" t="s">
        <v>48</v>
      </c>
      <c r="E44" s="95"/>
      <c r="F44" s="105"/>
      <c r="H44" s="118"/>
      <c r="I44" s="118"/>
    </row>
    <row r="45" spans="1:9" s="25" customFormat="1">
      <c r="A45" s="145" t="s">
        <v>96</v>
      </c>
      <c r="B45" s="145"/>
      <c r="C45" s="145"/>
      <c r="D45" s="145"/>
      <c r="E45" s="145"/>
      <c r="F45" s="114">
        <f>SUM(F38:F44)</f>
        <v>0</v>
      </c>
      <c r="H45" s="119"/>
      <c r="I45" s="119"/>
    </row>
    <row r="46" spans="1:9" s="25" customFormat="1">
      <c r="A46" s="145" t="s">
        <v>96</v>
      </c>
      <c r="B46" s="145"/>
      <c r="C46" s="145"/>
      <c r="D46" s="145"/>
      <c r="E46" s="145"/>
      <c r="F46" s="145"/>
      <c r="I46" s="119"/>
    </row>
    <row r="47" spans="1:9">
      <c r="A47" s="95">
        <v>1</v>
      </c>
      <c r="B47" s="95" t="s">
        <v>84</v>
      </c>
      <c r="C47" s="146">
        <v>0</v>
      </c>
      <c r="D47" s="146"/>
      <c r="E47" s="96"/>
      <c r="F47" s="96">
        <f>C47*$F$45</f>
        <v>0</v>
      </c>
    </row>
    <row r="48" spans="1:9">
      <c r="A48" s="95">
        <v>2</v>
      </c>
      <c r="B48" s="95" t="s">
        <v>85</v>
      </c>
      <c r="C48" s="146">
        <v>1</v>
      </c>
      <c r="D48" s="146"/>
      <c r="E48" s="96"/>
      <c r="F48" s="96">
        <f>C48*$F$45</f>
        <v>0</v>
      </c>
    </row>
    <row r="49" spans="1:7">
      <c r="A49" s="128"/>
      <c r="B49" s="128"/>
      <c r="C49" s="128"/>
      <c r="D49" s="128"/>
      <c r="E49" s="128"/>
      <c r="F49" s="128"/>
      <c r="G49" s="129"/>
    </row>
    <row r="50" spans="1:7" s="25" customFormat="1">
      <c r="A50" s="25" t="s">
        <v>97</v>
      </c>
      <c r="B50" s="92" t="s">
        <v>17</v>
      </c>
      <c r="C50" s="98">
        <f>SUM(C51:C52)</f>
        <v>0</v>
      </c>
    </row>
    <row r="51" spans="1:7">
      <c r="B51" s="95" t="s">
        <v>98</v>
      </c>
      <c r="C51" s="96">
        <f>F32</f>
        <v>0</v>
      </c>
    </row>
    <row r="52" spans="1:7">
      <c r="B52" s="95" t="s">
        <v>99</v>
      </c>
      <c r="C52" s="105">
        <f>F45</f>
        <v>0</v>
      </c>
    </row>
    <row r="53" spans="1:7">
      <c r="B53" s="95"/>
      <c r="C53" s="95"/>
    </row>
    <row r="90" spans="3:3">
      <c r="C90" s="28" t="s">
        <v>100</v>
      </c>
    </row>
  </sheetData>
  <mergeCells count="10">
    <mergeCell ref="A1:G1"/>
    <mergeCell ref="A32:E32"/>
    <mergeCell ref="A33:F33"/>
    <mergeCell ref="C34:D34"/>
    <mergeCell ref="C35:D35"/>
    <mergeCell ref="A36:F36"/>
    <mergeCell ref="A45:E45"/>
    <mergeCell ref="A46:F46"/>
    <mergeCell ref="C47:D47"/>
    <mergeCell ref="C48:D48"/>
  </mergeCells>
  <pageMargins left="1.45" right="0.45" top="1.25" bottom="0.5" header="0.3" footer="0.3"/>
  <pageSetup scale="69" fitToHeight="0" orientation="portrait" r:id="rId1"/>
  <rowBreaks count="1" manualBreakCount="1">
    <brk id="3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6"/>
  <sheetViews>
    <sheetView view="pageLayout" topLeftCell="A55" zoomScaleNormal="100" workbookViewId="0">
      <selection activeCell="D54" sqref="D54:D56"/>
    </sheetView>
  </sheetViews>
  <sheetFormatPr defaultColWidth="9.109375" defaultRowHeight="15.6"/>
  <cols>
    <col min="1" max="1" width="4.44140625" style="28" customWidth="1"/>
    <col min="2" max="2" width="37.33203125" style="28" customWidth="1"/>
    <col min="3" max="3" width="11.5546875" style="28" customWidth="1"/>
    <col min="4" max="4" width="13.109375" style="28" customWidth="1"/>
    <col min="5" max="5" width="9.33203125" style="28" customWidth="1"/>
    <col min="6" max="7" width="15.6640625" style="28" customWidth="1"/>
    <col min="8" max="10" width="9.109375" style="28"/>
    <col min="11" max="11" width="34" style="28" customWidth="1"/>
    <col min="12" max="16384" width="9.109375" style="28"/>
  </cols>
  <sheetData>
    <row r="1" spans="1:7" s="43" customFormat="1" ht="21">
      <c r="A1" s="166" t="s">
        <v>101</v>
      </c>
      <c r="B1" s="166"/>
      <c r="C1" s="166"/>
      <c r="D1" s="166"/>
      <c r="E1" s="166"/>
      <c r="F1" s="166"/>
      <c r="G1" s="166"/>
    </row>
    <row r="2" spans="1:7" s="25" customFormat="1">
      <c r="A2" s="29"/>
      <c r="B2" s="163" t="s">
        <v>102</v>
      </c>
      <c r="C2" s="164"/>
      <c r="D2" s="164"/>
      <c r="E2" s="165"/>
      <c r="F2" s="49">
        <v>2</v>
      </c>
      <c r="G2" s="48"/>
    </row>
    <row r="3" spans="1:7" s="44" customFormat="1">
      <c r="A3" s="50" t="s">
        <v>103</v>
      </c>
      <c r="B3" s="161" t="s">
        <v>10</v>
      </c>
      <c r="C3" s="162"/>
      <c r="D3" s="51" t="s">
        <v>41</v>
      </c>
      <c r="E3" s="51" t="s">
        <v>42</v>
      </c>
      <c r="F3" s="52"/>
      <c r="G3" s="52"/>
    </row>
    <row r="4" spans="1:7" ht="21.6" customHeight="1">
      <c r="A4" s="53">
        <v>1</v>
      </c>
      <c r="B4" s="167"/>
      <c r="C4" s="168"/>
      <c r="D4" s="11"/>
      <c r="E4" s="54"/>
      <c r="F4" s="6"/>
      <c r="G4" s="6"/>
    </row>
    <row r="5" spans="1:7" ht="17.25" customHeight="1">
      <c r="A5" s="53">
        <v>2</v>
      </c>
      <c r="B5" s="167"/>
      <c r="C5" s="168"/>
      <c r="D5" s="11"/>
      <c r="E5" s="54"/>
      <c r="F5" s="6"/>
      <c r="G5" s="6"/>
    </row>
    <row r="6" spans="1:7" s="44" customFormat="1">
      <c r="A6" s="50" t="s">
        <v>104</v>
      </c>
      <c r="B6" s="161" t="s">
        <v>105</v>
      </c>
      <c r="C6" s="162"/>
      <c r="D6" s="51"/>
      <c r="E6" s="51" t="s">
        <v>106</v>
      </c>
      <c r="F6" s="52"/>
      <c r="G6" s="52"/>
    </row>
    <row r="7" spans="1:7" s="44" customFormat="1">
      <c r="A7" s="50" t="s">
        <v>107</v>
      </c>
      <c r="B7" s="161" t="s">
        <v>108</v>
      </c>
      <c r="C7" s="162">
        <v>3</v>
      </c>
      <c r="D7" s="51"/>
      <c r="E7" s="51" t="s">
        <v>109</v>
      </c>
      <c r="F7" s="52"/>
      <c r="G7" s="52"/>
    </row>
    <row r="8" spans="1:7" s="44" customFormat="1">
      <c r="A8" s="50" t="s">
        <v>110</v>
      </c>
      <c r="B8" s="161" t="s">
        <v>111</v>
      </c>
      <c r="C8" s="162">
        <v>8</v>
      </c>
      <c r="D8" s="51"/>
      <c r="E8" s="51" t="s">
        <v>112</v>
      </c>
      <c r="F8" s="52"/>
      <c r="G8" s="52"/>
    </row>
    <row r="9" spans="1:7" s="45" customFormat="1" ht="18">
      <c r="A9" s="8"/>
      <c r="B9" s="163" t="s">
        <v>113</v>
      </c>
      <c r="C9" s="164"/>
      <c r="D9" s="164"/>
      <c r="E9" s="164"/>
      <c r="F9" s="164"/>
      <c r="G9" s="165"/>
    </row>
    <row r="10" spans="1:7" s="25" customFormat="1">
      <c r="A10" s="55" t="s">
        <v>39</v>
      </c>
      <c r="B10" s="8" t="s">
        <v>40</v>
      </c>
      <c r="C10" s="8" t="s">
        <v>41</v>
      </c>
      <c r="D10" s="8" t="s">
        <v>42</v>
      </c>
      <c r="E10" s="8" t="s">
        <v>43</v>
      </c>
      <c r="F10" s="8" t="s">
        <v>44</v>
      </c>
      <c r="G10" s="8" t="s">
        <v>114</v>
      </c>
    </row>
    <row r="11" spans="1:7" s="44" customFormat="1">
      <c r="A11" s="56" t="s">
        <v>45</v>
      </c>
      <c r="B11" s="56" t="s">
        <v>115</v>
      </c>
      <c r="C11" s="56"/>
      <c r="D11" s="56"/>
      <c r="E11" s="56"/>
      <c r="F11" s="57"/>
      <c r="G11" s="57">
        <f>SUM(F12:F15)</f>
        <v>0</v>
      </c>
    </row>
    <row r="12" spans="1:7">
      <c r="A12" s="10">
        <v>1</v>
      </c>
      <c r="B12" s="10" t="s">
        <v>116</v>
      </c>
      <c r="C12" s="11">
        <f>'FIX and Working Capital'!G6</f>
        <v>0</v>
      </c>
      <c r="D12" s="10" t="s">
        <v>18</v>
      </c>
      <c r="E12" s="36">
        <v>0.05</v>
      </c>
      <c r="F12" s="11">
        <f>C12*E12</f>
        <v>0</v>
      </c>
      <c r="G12" s="11"/>
    </row>
    <row r="13" spans="1:7">
      <c r="A13" s="10">
        <v>2</v>
      </c>
      <c r="B13" s="10" t="s">
        <v>117</v>
      </c>
      <c r="C13" s="11">
        <f>'FIX and Working Capital'!G11</f>
        <v>0</v>
      </c>
      <c r="D13" s="10" t="s">
        <v>18</v>
      </c>
      <c r="E13" s="36">
        <v>0.2</v>
      </c>
      <c r="F13" s="11">
        <f>C13*E13</f>
        <v>0</v>
      </c>
      <c r="G13" s="11"/>
    </row>
    <row r="14" spans="1:7">
      <c r="A14" s="10">
        <v>3</v>
      </c>
      <c r="B14" s="10" t="s">
        <v>118</v>
      </c>
      <c r="C14" s="11">
        <f>'FIX and Working Capital'!G13</f>
        <v>0</v>
      </c>
      <c r="D14" s="10" t="s">
        <v>18</v>
      </c>
      <c r="E14" s="36">
        <v>0.15</v>
      </c>
      <c r="F14" s="11">
        <f>C14*E14</f>
        <v>0</v>
      </c>
      <c r="G14" s="11"/>
    </row>
    <row r="15" spans="1:7">
      <c r="A15" s="10">
        <v>4</v>
      </c>
      <c r="B15" s="10" t="s">
        <v>63</v>
      </c>
      <c r="C15" s="11">
        <f>'FIX and Working Capital'!G16</f>
        <v>0</v>
      </c>
      <c r="D15" s="10" t="s">
        <v>18</v>
      </c>
      <c r="E15" s="36">
        <v>0.25</v>
      </c>
      <c r="F15" s="11">
        <f>C15*E15</f>
        <v>0</v>
      </c>
      <c r="G15" s="11"/>
    </row>
    <row r="16" spans="1:7" s="44" customFormat="1">
      <c r="A16" s="56" t="s">
        <v>49</v>
      </c>
      <c r="B16" s="56" t="s">
        <v>93</v>
      </c>
      <c r="C16" s="56"/>
      <c r="D16" s="56"/>
      <c r="E16" s="56"/>
      <c r="F16" s="56"/>
      <c r="G16" s="58">
        <f>SUM(F17:F20)</f>
        <v>0</v>
      </c>
    </row>
    <row r="17" spans="1:7">
      <c r="A17" s="10">
        <v>1</v>
      </c>
      <c r="B17" s="10" t="s">
        <v>116</v>
      </c>
      <c r="C17" s="35">
        <f t="shared" ref="C17:D20" si="0">C12</f>
        <v>0</v>
      </c>
      <c r="D17" s="35" t="str">
        <f t="shared" si="0"/>
        <v>Rs.</v>
      </c>
      <c r="E17" s="36">
        <v>0.01</v>
      </c>
      <c r="F17" s="35">
        <f>C17*E17</f>
        <v>0</v>
      </c>
      <c r="G17" s="10"/>
    </row>
    <row r="18" spans="1:7">
      <c r="A18" s="10">
        <v>2</v>
      </c>
      <c r="B18" s="10" t="s">
        <v>117</v>
      </c>
      <c r="C18" s="35">
        <f t="shared" si="0"/>
        <v>0</v>
      </c>
      <c r="D18" s="35" t="str">
        <f t="shared" si="0"/>
        <v>Rs.</v>
      </c>
      <c r="E18" s="36">
        <v>0.02</v>
      </c>
      <c r="F18" s="35">
        <f>C18*E18</f>
        <v>0</v>
      </c>
      <c r="G18" s="10"/>
    </row>
    <row r="19" spans="1:7">
      <c r="A19" s="10">
        <v>3</v>
      </c>
      <c r="B19" s="10" t="s">
        <v>118</v>
      </c>
      <c r="C19" s="35">
        <f t="shared" si="0"/>
        <v>0</v>
      </c>
      <c r="D19" s="35" t="str">
        <f t="shared" si="0"/>
        <v>Rs.</v>
      </c>
      <c r="E19" s="36">
        <v>0.01</v>
      </c>
      <c r="F19" s="35">
        <f>C19*E19</f>
        <v>0</v>
      </c>
      <c r="G19" s="10"/>
    </row>
    <row r="20" spans="1:7">
      <c r="A20" s="10">
        <v>4</v>
      </c>
      <c r="B20" s="10" t="s">
        <v>63</v>
      </c>
      <c r="C20" s="35">
        <f t="shared" si="0"/>
        <v>0</v>
      </c>
      <c r="D20" s="35" t="str">
        <f t="shared" si="0"/>
        <v>Rs.</v>
      </c>
      <c r="E20" s="36">
        <v>0.02</v>
      </c>
      <c r="F20" s="35">
        <f>C20*E20</f>
        <v>0</v>
      </c>
      <c r="G20" s="10"/>
    </row>
    <row r="21" spans="1:7" s="44" customFormat="1">
      <c r="A21" s="56" t="s">
        <v>55</v>
      </c>
      <c r="B21" s="59" t="s">
        <v>94</v>
      </c>
      <c r="C21" s="59"/>
      <c r="D21" s="59"/>
      <c r="E21" s="59"/>
      <c r="F21" s="59"/>
      <c r="G21" s="58">
        <f>SUM(F22:F29)</f>
        <v>0</v>
      </c>
    </row>
    <row r="22" spans="1:7">
      <c r="A22" s="60">
        <v>1</v>
      </c>
      <c r="B22" s="61" t="s">
        <v>119</v>
      </c>
      <c r="C22" s="62"/>
      <c r="D22" s="62" t="s">
        <v>48</v>
      </c>
      <c r="E22" s="62"/>
      <c r="F22" s="63"/>
      <c r="G22" s="64"/>
    </row>
    <row r="23" spans="1:7">
      <c r="A23" s="65">
        <v>2</v>
      </c>
      <c r="B23" s="61" t="s">
        <v>120</v>
      </c>
      <c r="C23" s="62"/>
      <c r="D23" s="62" t="s">
        <v>48</v>
      </c>
      <c r="E23" s="62"/>
      <c r="F23" s="63"/>
      <c r="G23" s="64"/>
    </row>
    <row r="24" spans="1:7">
      <c r="A24" s="65">
        <v>3</v>
      </c>
      <c r="B24" s="61" t="s">
        <v>121</v>
      </c>
      <c r="C24" s="62"/>
      <c r="D24" s="62" t="s">
        <v>48</v>
      </c>
      <c r="E24" s="62"/>
      <c r="F24" s="63"/>
      <c r="G24" s="64"/>
    </row>
    <row r="25" spans="1:7">
      <c r="A25" s="60">
        <v>4</v>
      </c>
      <c r="B25" s="61" t="s">
        <v>122</v>
      </c>
      <c r="C25" s="62"/>
      <c r="D25" s="62" t="s">
        <v>48</v>
      </c>
      <c r="E25" s="62"/>
      <c r="F25" s="63"/>
      <c r="G25" s="64"/>
    </row>
    <row r="26" spans="1:7">
      <c r="A26" s="65">
        <v>5</v>
      </c>
      <c r="B26" s="61" t="s">
        <v>123</v>
      </c>
      <c r="C26" s="62"/>
      <c r="D26" s="62" t="s">
        <v>48</v>
      </c>
      <c r="E26" s="62"/>
      <c r="F26" s="63"/>
      <c r="G26" s="64"/>
    </row>
    <row r="27" spans="1:7">
      <c r="A27" s="65">
        <v>6</v>
      </c>
      <c r="B27" s="61" t="s">
        <v>124</v>
      </c>
      <c r="C27" s="62"/>
      <c r="D27" s="62" t="s">
        <v>48</v>
      </c>
      <c r="E27" s="62"/>
      <c r="F27" s="63"/>
      <c r="G27" s="64"/>
    </row>
    <row r="28" spans="1:7">
      <c r="A28" s="60">
        <v>7</v>
      </c>
      <c r="B28" s="61" t="s">
        <v>125</v>
      </c>
      <c r="C28" s="62"/>
      <c r="D28" s="62" t="s">
        <v>48</v>
      </c>
      <c r="E28" s="62"/>
      <c r="F28" s="63"/>
      <c r="G28" s="64"/>
    </row>
    <row r="29" spans="1:7">
      <c r="A29" s="65">
        <v>8</v>
      </c>
      <c r="B29" s="10" t="s">
        <v>126</v>
      </c>
      <c r="C29" s="10"/>
      <c r="D29" s="62" t="s">
        <v>48</v>
      </c>
      <c r="E29" s="10"/>
      <c r="F29" s="63"/>
      <c r="G29" s="64"/>
    </row>
    <row r="30" spans="1:7" s="44" customFormat="1">
      <c r="A30" s="66" t="s">
        <v>58</v>
      </c>
      <c r="B30" s="67" t="s">
        <v>14</v>
      </c>
      <c r="C30" s="67"/>
      <c r="D30" s="66"/>
      <c r="E30" s="68"/>
      <c r="F30" s="68"/>
      <c r="G30" s="57">
        <f>SUM(F31:F37)</f>
        <v>0</v>
      </c>
    </row>
    <row r="31" spans="1:7">
      <c r="A31" s="65">
        <v>1</v>
      </c>
      <c r="B31" s="69" t="s">
        <v>127</v>
      </c>
      <c r="C31" s="70"/>
      <c r="D31" s="64" t="s">
        <v>128</v>
      </c>
      <c r="E31" s="11"/>
      <c r="F31" s="11">
        <f>+E31*C31*12</f>
        <v>0</v>
      </c>
      <c r="G31" s="11"/>
    </row>
    <row r="32" spans="1:7">
      <c r="A32" s="65">
        <v>2</v>
      </c>
      <c r="B32" s="69" t="s">
        <v>129</v>
      </c>
      <c r="C32" s="70"/>
      <c r="D32" s="64" t="s">
        <v>128</v>
      </c>
      <c r="E32" s="11"/>
      <c r="F32" s="11">
        <f>+E32*C32*12</f>
        <v>0</v>
      </c>
      <c r="G32" s="11"/>
    </row>
    <row r="33" spans="1:7">
      <c r="A33" s="65">
        <v>3</v>
      </c>
      <c r="B33" s="69" t="s">
        <v>130</v>
      </c>
      <c r="C33" s="70"/>
      <c r="D33" s="64" t="s">
        <v>128</v>
      </c>
      <c r="E33" s="11"/>
      <c r="F33" s="11">
        <f>+E33*C33*12</f>
        <v>0</v>
      </c>
      <c r="G33" s="11"/>
    </row>
    <row r="34" spans="1:7">
      <c r="A34" s="65">
        <v>4</v>
      </c>
      <c r="B34" s="69" t="s">
        <v>131</v>
      </c>
      <c r="C34" s="70"/>
      <c r="D34" s="64" t="s">
        <v>128</v>
      </c>
      <c r="E34" s="11"/>
      <c r="F34" s="11">
        <f>+E34*C34*12</f>
        <v>0</v>
      </c>
      <c r="G34" s="11"/>
    </row>
    <row r="35" spans="1:7">
      <c r="A35" s="65">
        <v>5</v>
      </c>
      <c r="B35" s="83" t="s">
        <v>193</v>
      </c>
      <c r="C35" s="84"/>
      <c r="D35" s="64" t="s">
        <v>128</v>
      </c>
      <c r="E35" s="11"/>
      <c r="F35" s="11"/>
      <c r="G35" s="11"/>
    </row>
    <row r="36" spans="1:7">
      <c r="A36" s="65">
        <v>6</v>
      </c>
      <c r="B36" s="83" t="s">
        <v>194</v>
      </c>
      <c r="C36" s="84"/>
      <c r="D36" s="64" t="s">
        <v>128</v>
      </c>
      <c r="E36" s="11"/>
      <c r="F36" s="11"/>
      <c r="G36" s="11"/>
    </row>
    <row r="37" spans="1:7">
      <c r="A37" s="10"/>
      <c r="B37" s="71" t="s">
        <v>132</v>
      </c>
      <c r="C37" s="71"/>
      <c r="D37" s="10"/>
      <c r="E37" s="37"/>
      <c r="F37" s="11">
        <f>SUM(F31:F34)*E37</f>
        <v>0</v>
      </c>
      <c r="G37" s="10"/>
    </row>
    <row r="38" spans="1:7" s="44" customFormat="1">
      <c r="A38" s="56" t="s">
        <v>62</v>
      </c>
      <c r="B38" s="56" t="s">
        <v>133</v>
      </c>
      <c r="C38" s="56"/>
      <c r="D38" s="56"/>
      <c r="E38" s="56"/>
      <c r="F38" s="56"/>
      <c r="G38" s="58">
        <f>F39</f>
        <v>0</v>
      </c>
    </row>
    <row r="39" spans="1:7" s="46" customFormat="1">
      <c r="A39" s="21">
        <v>1</v>
      </c>
      <c r="B39" s="21" t="s">
        <v>134</v>
      </c>
      <c r="C39" s="21"/>
      <c r="D39" s="20" t="s">
        <v>135</v>
      </c>
      <c r="E39" s="21">
        <v>280</v>
      </c>
      <c r="F39" s="72">
        <f>C39*E39*12</f>
        <v>0</v>
      </c>
      <c r="G39" s="21"/>
    </row>
    <row r="40" spans="1:7" s="44" customFormat="1">
      <c r="A40" s="56" t="s">
        <v>66</v>
      </c>
      <c r="B40" s="56" t="s">
        <v>136</v>
      </c>
      <c r="C40" s="57"/>
      <c r="D40" s="56"/>
      <c r="E40" s="56"/>
      <c r="F40" s="56"/>
      <c r="G40" s="57">
        <f>F41</f>
        <v>0</v>
      </c>
    </row>
    <row r="41" spans="1:7">
      <c r="A41" s="10">
        <v>1</v>
      </c>
      <c r="B41" s="10" t="s">
        <v>137</v>
      </c>
      <c r="C41" s="11">
        <f>'FIX and Working Capital'!G19</f>
        <v>0</v>
      </c>
      <c r="D41" s="10" t="s">
        <v>18</v>
      </c>
      <c r="E41" s="37">
        <v>0.1</v>
      </c>
      <c r="F41" s="35">
        <f>C41*E41</f>
        <v>0</v>
      </c>
      <c r="G41" s="10"/>
    </row>
    <row r="42" spans="1:7" s="27" customFormat="1">
      <c r="A42" s="56" t="s">
        <v>138</v>
      </c>
      <c r="B42" s="56" t="s">
        <v>139</v>
      </c>
      <c r="C42" s="40"/>
      <c r="D42" s="39"/>
      <c r="E42" s="73"/>
      <c r="F42" s="58"/>
      <c r="G42" s="58">
        <f>F43</f>
        <v>0</v>
      </c>
    </row>
    <row r="43" spans="1:7">
      <c r="A43" s="10">
        <v>1</v>
      </c>
      <c r="B43" s="10" t="s">
        <v>139</v>
      </c>
      <c r="C43" s="11">
        <f>'Project Highlights'!B22</f>
        <v>0</v>
      </c>
      <c r="D43" s="10" t="s">
        <v>18</v>
      </c>
      <c r="E43" s="37">
        <v>0.12</v>
      </c>
      <c r="F43" s="35">
        <f>E43*C43</f>
        <v>0</v>
      </c>
      <c r="G43" s="10"/>
    </row>
    <row r="44" spans="1:7">
      <c r="A44" s="159" t="s">
        <v>140</v>
      </c>
      <c r="B44" s="159"/>
      <c r="C44" s="159"/>
      <c r="D44" s="159"/>
      <c r="E44" s="159"/>
      <c r="F44" s="10"/>
      <c r="G44" s="74">
        <f>SUM(G11:G43)</f>
        <v>0</v>
      </c>
    </row>
    <row r="45" spans="1:7">
      <c r="A45" s="156"/>
      <c r="B45" s="157"/>
      <c r="C45" s="157"/>
      <c r="D45" s="157"/>
      <c r="E45" s="157"/>
      <c r="F45" s="157"/>
      <c r="G45" s="157"/>
    </row>
    <row r="46" spans="1:7" s="24" customFormat="1" ht="18">
      <c r="A46" s="156" t="s">
        <v>29</v>
      </c>
      <c r="B46" s="157"/>
      <c r="C46" s="157"/>
      <c r="D46" s="157"/>
      <c r="E46" s="157"/>
      <c r="F46" s="157"/>
      <c r="G46" s="158"/>
    </row>
    <row r="47" spans="1:7">
      <c r="A47" s="55" t="s">
        <v>39</v>
      </c>
      <c r="B47" s="8" t="s">
        <v>40</v>
      </c>
      <c r="C47" s="8" t="s">
        <v>41</v>
      </c>
      <c r="D47" s="8" t="s">
        <v>42</v>
      </c>
      <c r="E47" s="8" t="s">
        <v>43</v>
      </c>
      <c r="F47" s="8" t="s">
        <v>44</v>
      </c>
      <c r="G47" s="8" t="s">
        <v>114</v>
      </c>
    </row>
    <row r="48" spans="1:7" s="47" customFormat="1" ht="27.6">
      <c r="A48" s="75" t="s">
        <v>45</v>
      </c>
      <c r="B48" s="76" t="s">
        <v>141</v>
      </c>
      <c r="C48" s="75"/>
      <c r="D48" s="75"/>
      <c r="E48" s="75"/>
      <c r="F48" s="75"/>
      <c r="G48" s="77">
        <f>F48</f>
        <v>0</v>
      </c>
    </row>
    <row r="49" spans="1:12" s="27" customFormat="1">
      <c r="A49" s="78" t="s">
        <v>49</v>
      </c>
      <c r="B49" s="56" t="s">
        <v>142</v>
      </c>
      <c r="C49" s="56">
        <f>SUM(C50:C54)</f>
        <v>0</v>
      </c>
      <c r="D49" s="56"/>
      <c r="E49" s="56"/>
      <c r="F49" s="79"/>
      <c r="G49" s="80">
        <f>SUM(F50:F57)</f>
        <v>0</v>
      </c>
    </row>
    <row r="50" spans="1:12">
      <c r="A50" s="65">
        <v>1</v>
      </c>
      <c r="B50" s="69" t="s">
        <v>143</v>
      </c>
      <c r="C50" s="70"/>
      <c r="D50" s="61" t="s">
        <v>144</v>
      </c>
      <c r="E50" s="81"/>
      <c r="F50" s="82">
        <f>12*E50*C50</f>
        <v>0</v>
      </c>
      <c r="G50" s="11"/>
    </row>
    <row r="51" spans="1:12">
      <c r="A51" s="65">
        <v>2</v>
      </c>
      <c r="B51" s="69" t="s">
        <v>145</v>
      </c>
      <c r="C51" s="70"/>
      <c r="D51" s="61" t="s">
        <v>144</v>
      </c>
      <c r="E51" s="81"/>
      <c r="F51" s="82">
        <f>12*E51*C51</f>
        <v>0</v>
      </c>
      <c r="G51" s="11"/>
      <c r="K51" s="87"/>
      <c r="L51" s="88"/>
    </row>
    <row r="52" spans="1:12">
      <c r="A52" s="65">
        <v>3</v>
      </c>
      <c r="B52" s="69" t="s">
        <v>146</v>
      </c>
      <c r="C52" s="70"/>
      <c r="D52" s="61" t="s">
        <v>144</v>
      </c>
      <c r="E52" s="81"/>
      <c r="F52" s="82">
        <f>12*E52*C52</f>
        <v>0</v>
      </c>
      <c r="G52" s="11"/>
      <c r="K52" s="87"/>
      <c r="L52" s="88"/>
    </row>
    <row r="53" spans="1:12">
      <c r="A53" s="65">
        <v>4</v>
      </c>
      <c r="B53" s="69" t="s">
        <v>147</v>
      </c>
      <c r="C53" s="70"/>
      <c r="D53" s="61" t="s">
        <v>144</v>
      </c>
      <c r="E53" s="81"/>
      <c r="F53" s="82">
        <f>12*E53*C53</f>
        <v>0</v>
      </c>
      <c r="G53" s="10"/>
      <c r="K53" s="87"/>
      <c r="L53" s="88"/>
    </row>
    <row r="54" spans="1:12">
      <c r="A54" s="65">
        <v>5</v>
      </c>
      <c r="B54" s="83" t="s">
        <v>148</v>
      </c>
      <c r="C54" s="84"/>
      <c r="D54" s="61" t="s">
        <v>144</v>
      </c>
      <c r="E54" s="85"/>
      <c r="F54" s="82">
        <f>12*E54*C54</f>
        <v>0</v>
      </c>
      <c r="G54" s="10"/>
      <c r="K54" s="87"/>
      <c r="L54" s="88"/>
    </row>
    <row r="55" spans="1:12">
      <c r="A55" s="65">
        <v>6</v>
      </c>
      <c r="B55" s="83" t="s">
        <v>195</v>
      </c>
      <c r="C55" s="84"/>
      <c r="D55" s="61" t="s">
        <v>144</v>
      </c>
      <c r="E55" s="85"/>
      <c r="F55" s="82"/>
      <c r="G55" s="10"/>
      <c r="K55" s="139"/>
      <c r="L55" s="88"/>
    </row>
    <row r="56" spans="1:12">
      <c r="A56" s="65">
        <v>7</v>
      </c>
      <c r="B56" s="83" t="s">
        <v>196</v>
      </c>
      <c r="C56" s="84"/>
      <c r="D56" s="61" t="s">
        <v>144</v>
      </c>
      <c r="E56" s="85"/>
      <c r="F56" s="82"/>
      <c r="G56" s="10"/>
      <c r="K56" s="139"/>
      <c r="L56" s="88"/>
    </row>
    <row r="57" spans="1:12">
      <c r="A57" s="10"/>
      <c r="B57" s="71" t="s">
        <v>149</v>
      </c>
      <c r="C57" s="71"/>
      <c r="D57" s="71" t="s">
        <v>150</v>
      </c>
      <c r="E57" s="86"/>
      <c r="F57" s="11">
        <f>SUM(F50:F54)*E57</f>
        <v>0</v>
      </c>
      <c r="G57" s="10"/>
      <c r="K57" s="87"/>
      <c r="L57" s="88"/>
    </row>
    <row r="58" spans="1:12">
      <c r="A58" s="55" t="s">
        <v>39</v>
      </c>
      <c r="B58" s="8" t="s">
        <v>40</v>
      </c>
      <c r="C58" s="8" t="s">
        <v>41</v>
      </c>
      <c r="D58" s="8" t="s">
        <v>42</v>
      </c>
      <c r="E58" s="8" t="s">
        <v>43</v>
      </c>
      <c r="F58" s="8" t="s">
        <v>44</v>
      </c>
      <c r="G58" s="8"/>
      <c r="K58" s="87"/>
      <c r="L58" s="88"/>
    </row>
    <row r="59" spans="1:12">
      <c r="A59" s="8" t="s">
        <v>55</v>
      </c>
      <c r="B59" s="8" t="s">
        <v>91</v>
      </c>
      <c r="C59" s="8"/>
      <c r="D59" s="8"/>
      <c r="E59" s="8"/>
      <c r="F59" s="8"/>
      <c r="G59" s="74">
        <f>SUM(F60:F62)</f>
        <v>0</v>
      </c>
      <c r="K59" s="87"/>
      <c r="L59" s="88"/>
    </row>
    <row r="60" spans="1:12">
      <c r="A60" s="10">
        <v>1</v>
      </c>
      <c r="B60" s="10" t="s">
        <v>151</v>
      </c>
      <c r="C60" s="11">
        <f>C39*0.8*D6*D7*D8*0.65</f>
        <v>0</v>
      </c>
      <c r="D60" s="10" t="s">
        <v>152</v>
      </c>
      <c r="E60" s="10"/>
      <c r="F60" s="11">
        <f>C60*E60</f>
        <v>0</v>
      </c>
      <c r="G60" s="10"/>
      <c r="K60" s="87"/>
      <c r="L60" s="88"/>
    </row>
    <row r="61" spans="1:12">
      <c r="A61" s="10">
        <v>2</v>
      </c>
      <c r="B61" s="10" t="s">
        <v>153</v>
      </c>
      <c r="C61" s="11"/>
      <c r="D61" s="10" t="s">
        <v>154</v>
      </c>
      <c r="E61" s="10"/>
      <c r="F61" s="11">
        <f>C61*E61</f>
        <v>0</v>
      </c>
      <c r="G61" s="10"/>
      <c r="K61" s="87"/>
      <c r="L61" s="88"/>
    </row>
    <row r="62" spans="1:12">
      <c r="A62" s="21">
        <v>3</v>
      </c>
      <c r="B62" s="13" t="s">
        <v>155</v>
      </c>
      <c r="C62" s="10"/>
      <c r="D62" s="10" t="s">
        <v>48</v>
      </c>
      <c r="E62" s="10"/>
      <c r="F62" s="11"/>
      <c r="G62" s="10"/>
      <c r="K62" s="87"/>
      <c r="L62" s="88"/>
    </row>
    <row r="63" spans="1:12">
      <c r="A63" s="8" t="s">
        <v>58</v>
      </c>
      <c r="B63" s="8" t="s">
        <v>92</v>
      </c>
      <c r="C63" s="8"/>
      <c r="D63" s="8"/>
      <c r="E63" s="8"/>
      <c r="F63" s="8"/>
      <c r="G63" s="74">
        <f>SUM(F64:F67)</f>
        <v>0</v>
      </c>
      <c r="K63" s="87"/>
      <c r="L63" s="88"/>
    </row>
    <row r="64" spans="1:12" ht="21" customHeight="1">
      <c r="A64" s="10">
        <v>1</v>
      </c>
      <c r="B64" s="10" t="s">
        <v>116</v>
      </c>
      <c r="C64" s="35">
        <f>C17</f>
        <v>0</v>
      </c>
      <c r="D64" s="10" t="s">
        <v>156</v>
      </c>
      <c r="E64" s="36"/>
      <c r="F64" s="35">
        <f>C64*E64</f>
        <v>0</v>
      </c>
      <c r="G64" s="10"/>
      <c r="K64" s="155"/>
      <c r="L64" s="89"/>
    </row>
    <row r="65" spans="1:12">
      <c r="A65" s="10">
        <v>2</v>
      </c>
      <c r="B65" s="10" t="s">
        <v>117</v>
      </c>
      <c r="C65" s="35">
        <f>C18</f>
        <v>0</v>
      </c>
      <c r="D65" s="10" t="s">
        <v>156</v>
      </c>
      <c r="E65" s="36"/>
      <c r="F65" s="35">
        <f>C65*E65</f>
        <v>0</v>
      </c>
      <c r="G65" s="10"/>
      <c r="K65" s="155"/>
      <c r="L65" s="89"/>
    </row>
    <row r="66" spans="1:12">
      <c r="A66" s="10">
        <v>3</v>
      </c>
      <c r="B66" s="10" t="s">
        <v>118</v>
      </c>
      <c r="C66" s="35">
        <f>C19</f>
        <v>0</v>
      </c>
      <c r="D66" s="10" t="s">
        <v>156</v>
      </c>
      <c r="E66" s="36"/>
      <c r="F66" s="35">
        <f>C66*E66</f>
        <v>0</v>
      </c>
      <c r="G66" s="10"/>
      <c r="K66" s="155"/>
      <c r="L66" s="89"/>
    </row>
    <row r="67" spans="1:12">
      <c r="A67" s="10">
        <v>4</v>
      </c>
      <c r="B67" s="10" t="s">
        <v>63</v>
      </c>
      <c r="C67" s="35">
        <f>C20</f>
        <v>0</v>
      </c>
      <c r="D67" s="10" t="s">
        <v>156</v>
      </c>
      <c r="E67" s="36"/>
      <c r="F67" s="35">
        <f>C67*E67</f>
        <v>0</v>
      </c>
      <c r="G67" s="10"/>
      <c r="K67" s="155"/>
      <c r="L67" s="89"/>
    </row>
    <row r="68" spans="1:12">
      <c r="A68" s="8" t="s">
        <v>62</v>
      </c>
      <c r="B68" s="8" t="s">
        <v>157</v>
      </c>
      <c r="C68" s="8"/>
      <c r="D68" s="8"/>
      <c r="E68" s="8"/>
      <c r="F68" s="8"/>
      <c r="G68" s="74">
        <f>F69</f>
        <v>0</v>
      </c>
      <c r="K68" s="155"/>
      <c r="L68" s="89"/>
    </row>
    <row r="69" spans="1:12">
      <c r="A69" s="10">
        <v>1</v>
      </c>
      <c r="B69" s="10" t="s">
        <v>157</v>
      </c>
      <c r="C69" s="11">
        <f>'Project Highlights'!B23</f>
        <v>0</v>
      </c>
      <c r="D69" s="10" t="s">
        <v>18</v>
      </c>
      <c r="E69" s="37">
        <v>0.12</v>
      </c>
      <c r="F69" s="35">
        <f>E69*C69</f>
        <v>0</v>
      </c>
      <c r="G69" s="10"/>
    </row>
    <row r="70" spans="1:12">
      <c r="A70" s="159" t="s">
        <v>158</v>
      </c>
      <c r="B70" s="159"/>
      <c r="C70" s="159"/>
      <c r="D70" s="159"/>
      <c r="E70" s="159"/>
      <c r="F70" s="10"/>
      <c r="G70" s="74">
        <f>SUM(G48:G69)</f>
        <v>0</v>
      </c>
    </row>
    <row r="71" spans="1:12">
      <c r="A71" s="38"/>
      <c r="B71" s="38"/>
      <c r="C71" s="38"/>
      <c r="D71" s="38"/>
      <c r="E71" s="38"/>
      <c r="F71" s="38"/>
      <c r="G71" s="38"/>
    </row>
    <row r="72" spans="1:12">
      <c r="A72" s="38"/>
      <c r="B72" s="38"/>
      <c r="C72" s="38"/>
      <c r="D72" s="38"/>
      <c r="E72" s="38"/>
      <c r="F72" s="38"/>
      <c r="G72" s="38"/>
    </row>
    <row r="73" spans="1:12">
      <c r="A73" s="90"/>
      <c r="B73" s="8" t="s">
        <v>159</v>
      </c>
      <c r="C73" s="10" t="s">
        <v>160</v>
      </c>
      <c r="D73" s="160">
        <f>D74+D75</f>
        <v>0</v>
      </c>
      <c r="E73" s="159"/>
      <c r="F73" s="90"/>
      <c r="G73" s="90"/>
    </row>
    <row r="74" spans="1:12">
      <c r="A74" s="38"/>
      <c r="B74" s="10" t="s">
        <v>161</v>
      </c>
      <c r="C74" s="10" t="s">
        <v>160</v>
      </c>
      <c r="D74" s="153">
        <f>G44</f>
        <v>0</v>
      </c>
      <c r="E74" s="154"/>
      <c r="F74" s="38"/>
      <c r="G74" s="38"/>
    </row>
    <row r="75" spans="1:12">
      <c r="A75" s="38"/>
      <c r="B75" s="10" t="s">
        <v>162</v>
      </c>
      <c r="C75" s="10" t="s">
        <v>160</v>
      </c>
      <c r="D75" s="153">
        <f>G70</f>
        <v>0</v>
      </c>
      <c r="E75" s="154"/>
      <c r="F75" s="38"/>
      <c r="G75" s="38"/>
    </row>
    <row r="76" spans="1:12">
      <c r="A76" s="38"/>
      <c r="B76" s="38"/>
      <c r="C76" s="38"/>
      <c r="D76" s="38"/>
      <c r="E76" s="38"/>
      <c r="F76" s="38"/>
      <c r="G76" s="38"/>
    </row>
  </sheetData>
  <mergeCells count="17">
    <mergeCell ref="A1:G1"/>
    <mergeCell ref="B2:E2"/>
    <mergeCell ref="B3:C3"/>
    <mergeCell ref="B4:C4"/>
    <mergeCell ref="B5:C5"/>
    <mergeCell ref="B6:C6"/>
    <mergeCell ref="B7:C7"/>
    <mergeCell ref="B8:C8"/>
    <mergeCell ref="B9:G9"/>
    <mergeCell ref="A44:E44"/>
    <mergeCell ref="D75:E75"/>
    <mergeCell ref="K64:K68"/>
    <mergeCell ref="A45:G45"/>
    <mergeCell ref="A46:G46"/>
    <mergeCell ref="A70:E70"/>
    <mergeCell ref="D73:E73"/>
    <mergeCell ref="D74:E74"/>
  </mergeCells>
  <pageMargins left="0.7" right="0.45" top="0.75" bottom="0.5" header="0.3" footer="0.3"/>
  <pageSetup scale="80" orientation="portrait" r:id="rId1"/>
  <rowBreaks count="1" manualBreakCount="1">
    <brk id="44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showWhiteSpace="0" view="pageLayout" zoomScaleNormal="100" workbookViewId="0">
      <selection activeCell="H14" sqref="H14"/>
    </sheetView>
  </sheetViews>
  <sheetFormatPr defaultColWidth="9.109375" defaultRowHeight="15.6"/>
  <cols>
    <col min="1" max="1" width="4.88671875" style="28" customWidth="1"/>
    <col min="2" max="2" width="24.88671875" style="28" customWidth="1"/>
    <col min="3" max="3" width="13.109375" style="28" customWidth="1"/>
    <col min="4" max="4" width="10.44140625" style="28" customWidth="1"/>
    <col min="5" max="5" width="12.44140625" style="28" customWidth="1"/>
    <col min="6" max="6" width="14.109375" style="28" customWidth="1"/>
    <col min="7" max="16384" width="9.109375" style="28"/>
  </cols>
  <sheetData>
    <row r="1" spans="1:6" s="24" customFormat="1" ht="18">
      <c r="A1" s="159" t="s">
        <v>163</v>
      </c>
      <c r="B1" s="159"/>
      <c r="C1" s="159"/>
      <c r="D1" s="159"/>
      <c r="E1" s="159"/>
      <c r="F1" s="159"/>
    </row>
    <row r="2" spans="1:6" s="25" customFormat="1">
      <c r="A2" s="8" t="s">
        <v>39</v>
      </c>
      <c r="B2" s="8" t="s">
        <v>164</v>
      </c>
      <c r="C2" s="8" t="s">
        <v>41</v>
      </c>
      <c r="D2" s="8" t="s">
        <v>42</v>
      </c>
      <c r="E2" s="8" t="s">
        <v>43</v>
      </c>
      <c r="F2" s="8" t="s">
        <v>44</v>
      </c>
    </row>
    <row r="3" spans="1:6" s="26" customFormat="1">
      <c r="A3" s="9">
        <v>1</v>
      </c>
      <c r="B3" s="30"/>
      <c r="C3" s="31"/>
      <c r="D3" s="32"/>
      <c r="E3" s="33"/>
      <c r="F3" s="33"/>
    </row>
    <row r="4" spans="1:6" s="25" customFormat="1">
      <c r="A4" s="22">
        <v>2</v>
      </c>
      <c r="B4" s="10"/>
      <c r="C4" s="34"/>
      <c r="D4" s="10"/>
      <c r="E4" s="11"/>
      <c r="F4" s="11"/>
    </row>
    <row r="5" spans="1:6">
      <c r="A5" s="10"/>
      <c r="B5" s="10" t="s">
        <v>165</v>
      </c>
      <c r="C5" s="10"/>
      <c r="D5" s="10"/>
      <c r="E5" s="10"/>
      <c r="F5" s="35"/>
    </row>
    <row r="6" spans="1:6">
      <c r="A6" s="10"/>
      <c r="B6" s="10" t="s">
        <v>166</v>
      </c>
      <c r="C6" s="10"/>
      <c r="D6" s="10"/>
      <c r="E6" s="36">
        <v>0.05</v>
      </c>
      <c r="F6" s="35"/>
    </row>
    <row r="7" spans="1:6">
      <c r="A7" s="10"/>
      <c r="B7" s="10" t="s">
        <v>32</v>
      </c>
      <c r="C7" s="10"/>
      <c r="D7" s="10"/>
      <c r="E7" s="10"/>
      <c r="F7" s="35"/>
    </row>
    <row r="8" spans="1:6">
      <c r="A8" s="10"/>
      <c r="B8" s="10" t="s">
        <v>167</v>
      </c>
      <c r="C8" s="10"/>
      <c r="D8" s="10"/>
      <c r="E8" s="10"/>
      <c r="F8" s="11"/>
    </row>
    <row r="9" spans="1:6">
      <c r="A9" s="10"/>
      <c r="B9" s="10" t="s">
        <v>168</v>
      </c>
      <c r="C9" s="10"/>
      <c r="D9" s="10"/>
      <c r="E9" s="10"/>
      <c r="F9" s="35"/>
    </row>
    <row r="10" spans="1:6">
      <c r="A10" s="10"/>
      <c r="B10" s="10" t="s">
        <v>169</v>
      </c>
      <c r="C10" s="10"/>
      <c r="D10" s="10"/>
      <c r="E10" s="37"/>
      <c r="F10" s="35"/>
    </row>
    <row r="11" spans="1:6">
      <c r="A11" s="10"/>
      <c r="B11" s="10" t="s">
        <v>170</v>
      </c>
      <c r="C11" s="10"/>
      <c r="D11" s="10"/>
      <c r="E11" s="10"/>
      <c r="F11" s="35"/>
    </row>
    <row r="12" spans="1:6">
      <c r="A12" s="10"/>
      <c r="B12" s="10"/>
      <c r="C12" s="10"/>
      <c r="D12" s="10"/>
      <c r="E12" s="10"/>
      <c r="F12" s="10"/>
    </row>
    <row r="13" spans="1:6" s="24" customFormat="1" ht="18">
      <c r="A13" s="169" t="s">
        <v>171</v>
      </c>
      <c r="B13" s="169"/>
      <c r="C13" s="169"/>
      <c r="D13" s="169"/>
      <c r="E13" s="38"/>
      <c r="F13" s="38"/>
    </row>
    <row r="14" spans="1:6" s="27" customFormat="1">
      <c r="A14" s="39" t="s">
        <v>45</v>
      </c>
      <c r="B14" s="39" t="s">
        <v>172</v>
      </c>
      <c r="C14" s="40"/>
      <c r="D14" s="40"/>
      <c r="E14" s="41"/>
      <c r="F14" s="41"/>
    </row>
    <row r="15" spans="1:6">
      <c r="A15" s="10">
        <v>1</v>
      </c>
      <c r="B15" s="10" t="s">
        <v>173</v>
      </c>
      <c r="C15" s="11"/>
      <c r="D15" s="42"/>
      <c r="E15" s="38"/>
      <c r="F15" s="38"/>
    </row>
    <row r="16" spans="1:6">
      <c r="A16" s="10"/>
      <c r="B16" s="10" t="s">
        <v>174</v>
      </c>
      <c r="C16" s="11"/>
      <c r="D16" s="42"/>
      <c r="E16" s="38"/>
      <c r="F16" s="38"/>
    </row>
    <row r="17" spans="1:6">
      <c r="A17" s="10">
        <v>2</v>
      </c>
      <c r="B17" s="10" t="s">
        <v>175</v>
      </c>
      <c r="C17" s="11"/>
      <c r="D17" s="42"/>
      <c r="E17" s="38"/>
      <c r="F17" s="38"/>
    </row>
    <row r="18" spans="1:6">
      <c r="A18" s="10"/>
      <c r="B18" s="10" t="s">
        <v>176</v>
      </c>
      <c r="C18" s="11"/>
      <c r="D18" s="42"/>
      <c r="E18" s="38"/>
      <c r="F18" s="38"/>
    </row>
    <row r="19" spans="1:6">
      <c r="A19" s="10">
        <v>3</v>
      </c>
      <c r="B19" s="10" t="s">
        <v>177</v>
      </c>
      <c r="C19" s="11"/>
      <c r="D19" s="42"/>
      <c r="E19" s="38"/>
      <c r="F19" s="38"/>
    </row>
    <row r="20" spans="1:6">
      <c r="A20" s="10"/>
      <c r="B20" s="10" t="s">
        <v>178</v>
      </c>
      <c r="C20" s="11"/>
      <c r="D20" s="42"/>
      <c r="E20" s="38"/>
      <c r="F20" s="38"/>
    </row>
    <row r="21" spans="1:6">
      <c r="A21" s="10"/>
      <c r="B21" s="10" t="s">
        <v>179</v>
      </c>
      <c r="C21" s="11"/>
      <c r="D21" s="42"/>
      <c r="E21" s="38"/>
      <c r="F21" s="38"/>
    </row>
    <row r="22" spans="1:6">
      <c r="A22" s="10"/>
      <c r="B22" s="10" t="s">
        <v>180</v>
      </c>
      <c r="C22" s="11">
        <f>F7</f>
        <v>0</v>
      </c>
      <c r="D22" s="42"/>
      <c r="E22" s="38"/>
      <c r="F22" s="38"/>
    </row>
  </sheetData>
  <mergeCells count="2">
    <mergeCell ref="A1:F1"/>
    <mergeCell ref="A13:D13"/>
  </mergeCells>
  <pageMargins left="0.63541666666666696" right="0.45" top="0.75" bottom="0.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D23"/>
  <sheetViews>
    <sheetView view="pageLayout" topLeftCell="A2" zoomScaleNormal="100" workbookViewId="0">
      <selection activeCell="I11" sqref="I11"/>
    </sheetView>
  </sheetViews>
  <sheetFormatPr defaultColWidth="9" defaultRowHeight="14.4"/>
  <cols>
    <col min="1" max="1" width="6.6640625" style="4" customWidth="1"/>
    <col min="2" max="2" width="41.44140625" customWidth="1"/>
    <col min="3" max="3" width="11.33203125" style="5" customWidth="1"/>
    <col min="4" max="4" width="7.33203125" customWidth="1"/>
  </cols>
  <sheetData>
    <row r="4" spans="1:4">
      <c r="A4" s="170" t="s">
        <v>181</v>
      </c>
      <c r="B4" s="170"/>
      <c r="C4" s="170"/>
      <c r="D4" s="170"/>
    </row>
    <row r="5" spans="1:4" ht="25.5" customHeight="1">
      <c r="A5" s="171" t="s">
        <v>182</v>
      </c>
      <c r="B5" s="171"/>
      <c r="C5" s="171"/>
      <c r="D5" s="171"/>
    </row>
    <row r="6" spans="1:4" s="16" customFormat="1" ht="13.2">
      <c r="A6" s="7" t="s">
        <v>183</v>
      </c>
      <c r="B6" s="18" t="s">
        <v>184</v>
      </c>
      <c r="C6" s="19" t="s">
        <v>191</v>
      </c>
      <c r="D6" s="18" t="s">
        <v>42</v>
      </c>
    </row>
    <row r="7" spans="1:4" s="17" customFormat="1">
      <c r="A7" s="9">
        <v>1</v>
      </c>
      <c r="B7" s="20"/>
      <c r="C7" s="9"/>
      <c r="D7" s="21"/>
    </row>
    <row r="8" spans="1:4">
      <c r="A8" s="9">
        <v>2</v>
      </c>
      <c r="B8" s="20"/>
      <c r="C8" s="9"/>
      <c r="D8" s="21"/>
    </row>
    <row r="9" spans="1:4">
      <c r="A9" s="22">
        <v>3</v>
      </c>
      <c r="B9" s="10"/>
      <c r="C9" s="9"/>
      <c r="D9" s="10"/>
    </row>
    <row r="10" spans="1:4">
      <c r="A10" s="22">
        <v>4</v>
      </c>
      <c r="B10" s="10"/>
      <c r="C10" s="9"/>
      <c r="D10" s="10"/>
    </row>
    <row r="11" spans="1:4">
      <c r="A11" s="22">
        <v>5</v>
      </c>
      <c r="B11" s="10"/>
      <c r="C11" s="9"/>
      <c r="D11" s="10"/>
    </row>
    <row r="12" spans="1:4">
      <c r="A12" s="22">
        <v>6</v>
      </c>
      <c r="B12" s="10"/>
      <c r="C12" s="9"/>
      <c r="D12" s="10"/>
    </row>
    <row r="13" spans="1:4">
      <c r="A13" s="22">
        <v>7</v>
      </c>
      <c r="B13" s="10"/>
      <c r="C13" s="9"/>
      <c r="D13" s="10"/>
    </row>
    <row r="14" spans="1:4">
      <c r="A14" s="22">
        <v>8</v>
      </c>
      <c r="B14" s="10"/>
      <c r="C14" s="9"/>
      <c r="D14" s="10"/>
    </row>
    <row r="15" spans="1:4">
      <c r="A15" s="22">
        <v>9</v>
      </c>
      <c r="B15" s="10"/>
      <c r="C15" s="9"/>
      <c r="D15" s="10"/>
    </row>
    <row r="16" spans="1:4">
      <c r="A16" s="22">
        <v>10</v>
      </c>
      <c r="B16" s="10"/>
      <c r="C16" s="9"/>
      <c r="D16" s="10"/>
    </row>
    <row r="17" spans="1:4">
      <c r="A17" s="22">
        <v>11</v>
      </c>
      <c r="B17" s="10"/>
      <c r="C17" s="9"/>
      <c r="D17" s="10"/>
    </row>
    <row r="18" spans="1:4">
      <c r="A18" s="22">
        <v>12</v>
      </c>
      <c r="B18" s="10"/>
      <c r="C18" s="9"/>
      <c r="D18" s="10"/>
    </row>
    <row r="19" spans="1:4">
      <c r="A19" s="22">
        <v>13</v>
      </c>
      <c r="B19" s="10"/>
      <c r="C19" s="9"/>
      <c r="D19" s="10"/>
    </row>
    <row r="20" spans="1:4">
      <c r="A20" s="22">
        <v>14</v>
      </c>
      <c r="B20" s="10"/>
      <c r="C20" s="9"/>
      <c r="D20" s="10"/>
    </row>
    <row r="21" spans="1:4">
      <c r="A21" s="22">
        <v>15</v>
      </c>
      <c r="B21" s="10"/>
      <c r="C21" s="9"/>
      <c r="D21" s="10"/>
    </row>
    <row r="22" spans="1:4">
      <c r="A22" s="22">
        <v>16</v>
      </c>
      <c r="B22" s="10"/>
      <c r="C22" s="9"/>
      <c r="D22" s="10"/>
    </row>
    <row r="23" spans="1:4">
      <c r="A23" s="156"/>
      <c r="B23" s="158"/>
      <c r="C23" s="23"/>
      <c r="D23" s="23"/>
    </row>
  </sheetData>
  <mergeCells count="3">
    <mergeCell ref="A4:D4"/>
    <mergeCell ref="A5:D5"/>
    <mergeCell ref="A23:B23"/>
  </mergeCells>
  <pageMargins left="0.7" right="0.7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11"/>
  <sheetViews>
    <sheetView workbookViewId="0">
      <selection activeCell="M12" sqref="M12"/>
    </sheetView>
  </sheetViews>
  <sheetFormatPr defaultColWidth="9" defaultRowHeight="14.4"/>
  <cols>
    <col min="1" max="1" width="6.44140625" style="5" customWidth="1"/>
    <col min="2" max="2" width="25.6640625" customWidth="1"/>
    <col min="3" max="3" width="12.88671875" customWidth="1"/>
    <col min="4" max="4" width="8.44140625" customWidth="1"/>
    <col min="5" max="5" width="10" customWidth="1"/>
    <col min="6" max="6" width="14.33203125" customWidth="1"/>
  </cols>
  <sheetData>
    <row r="3" spans="1:6">
      <c r="A3" s="172" t="s">
        <v>185</v>
      </c>
      <c r="B3" s="172"/>
      <c r="C3" s="172"/>
      <c r="D3" s="172"/>
      <c r="E3" s="172"/>
      <c r="F3" s="172"/>
    </row>
    <row r="4" spans="1:6" s="4" customFormat="1" ht="28.5" customHeight="1">
      <c r="A4" s="173" t="s">
        <v>186</v>
      </c>
      <c r="B4" s="173"/>
      <c r="C4" s="173"/>
      <c r="D4" s="173"/>
      <c r="E4" s="173"/>
      <c r="F4" s="173"/>
    </row>
    <row r="5" spans="1:6">
      <c r="A5" s="7" t="s">
        <v>187</v>
      </c>
      <c r="B5" s="8" t="s">
        <v>184</v>
      </c>
      <c r="C5" s="8" t="s">
        <v>41</v>
      </c>
      <c r="D5" s="8" t="s">
        <v>42</v>
      </c>
      <c r="E5" s="8" t="s">
        <v>188</v>
      </c>
      <c r="F5" s="8" t="s">
        <v>189</v>
      </c>
    </row>
    <row r="6" spans="1:6">
      <c r="A6" s="9">
        <v>1</v>
      </c>
      <c r="B6" s="10"/>
      <c r="C6" s="10"/>
      <c r="D6" s="10"/>
      <c r="E6" s="11"/>
      <c r="F6" s="11"/>
    </row>
    <row r="7" spans="1:6">
      <c r="A7" s="9">
        <v>2</v>
      </c>
      <c r="B7" s="10"/>
      <c r="C7" s="11"/>
      <c r="D7" s="10"/>
      <c r="E7" s="11"/>
      <c r="F7" s="11"/>
    </row>
    <row r="8" spans="1:6">
      <c r="A8" s="9">
        <v>3</v>
      </c>
      <c r="B8" s="10"/>
      <c r="C8" s="12"/>
      <c r="D8" s="10"/>
      <c r="E8" s="11"/>
      <c r="F8" s="11"/>
    </row>
    <row r="9" spans="1:6">
      <c r="A9" s="9">
        <v>4</v>
      </c>
      <c r="B9" s="13"/>
      <c r="C9" s="14"/>
      <c r="D9" s="10"/>
      <c r="E9" s="11"/>
      <c r="F9" s="11"/>
    </row>
    <row r="10" spans="1:6">
      <c r="A10" s="9">
        <v>5</v>
      </c>
      <c r="B10" s="10"/>
      <c r="C10" s="10"/>
      <c r="D10" s="10"/>
      <c r="E10" s="11"/>
      <c r="F10" s="11"/>
    </row>
    <row r="11" spans="1:6">
      <c r="A11" s="174" t="s">
        <v>114</v>
      </c>
      <c r="B11" s="175"/>
      <c r="C11" s="175"/>
      <c r="D11" s="175"/>
      <c r="E11" s="176"/>
      <c r="F11" s="15"/>
    </row>
  </sheetData>
  <mergeCells count="3">
    <mergeCell ref="A3:F3"/>
    <mergeCell ref="A4:F4"/>
    <mergeCell ref="A11:E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Project Highlights</vt:lpstr>
      <vt:lpstr>FIX and Working Capital</vt:lpstr>
      <vt:lpstr>Annual Cost</vt:lpstr>
      <vt:lpstr>Revenue and Profit</vt:lpstr>
      <vt:lpstr>Machinery </vt:lpstr>
      <vt:lpstr>Raw M</vt:lpstr>
      <vt:lpstr>'Annual Cost'!Print_Area</vt:lpstr>
      <vt:lpstr>'FIX and Working Capital'!Print_Area</vt:lpstr>
      <vt:lpstr>'Machinery '!Print_Area</vt:lpstr>
      <vt:lpstr>'Project Highlights'!Print_Area</vt:lpstr>
      <vt:lpstr>'Revenue and Profit'!Print_Area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cp:lastPrinted>2025-02-21T04:20:06Z</cp:lastPrinted>
  <dcterms:created xsi:type="dcterms:W3CDTF">2006-09-16T00:00:00Z</dcterms:created>
  <dcterms:modified xsi:type="dcterms:W3CDTF">2025-03-11T09:31:18Z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959BA3B71489482C8752E6B38E408016_12</vt:lpwstr>
  </property>
  <property fmtid="{D5CDD505-2E9C-101B-9397-08002B2CF9AE}" pid="3" name="KSOProductBuildVer">
    <vt:lpwstr>1033-12.2.0.18607</vt:lpwstr>
  </property>
</Properties>
</file>